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7920" windowHeight="4740" activeTab="0"/>
  </bookViews>
  <sheets>
    <sheet name="Booster Pump" sheetId="1" r:id="rId1"/>
  </sheets>
  <definedNames/>
  <calcPr fullCalcOnLoad="1"/>
</workbook>
</file>

<file path=xl/sharedStrings.xml><?xml version="1.0" encoding="utf-8"?>
<sst xmlns="http://schemas.openxmlformats.org/spreadsheetml/2006/main" count="164" uniqueCount="96">
  <si>
    <t>Annual Energy Cost</t>
  </si>
  <si>
    <t>Energy cost</t>
  </si>
  <si>
    <r>
      <t>PROJECT :</t>
    </r>
    <r>
      <rPr>
        <sz val="15"/>
        <rFont val="Times New Roman"/>
        <family val="1"/>
      </rPr>
      <t>Installation of new booster pump/Removal of existing booster pump in Compressor House.</t>
    </r>
  </si>
  <si>
    <t>Compressor house consists of 5 numbers of compressors. All are two stage compressors. For intercooling the cooling water is supplied through cooling tower. ACW Pump pumps the water for the generator air coolers, oil coolers and for compressor house intercoolers and aftercoolers. One booster pump is installed in between ACW pump discharge and before compressor for increasing flow. The temperature across the compressors are measured when booster pump is on and when it is switched off. The results are as below:</t>
  </si>
  <si>
    <t>The temperatures were measured during different times in a days. The results shows that the temperature rise in case the booster pump is switched off, is 1 to 2 deg C more than when it is running. The temperature rise is not much so the booster pump can be avoided.</t>
  </si>
  <si>
    <r>
      <t>Saving (Rs./Yr)</t>
    </r>
    <r>
      <rPr>
        <sz val="12"/>
        <rFont val="Times New Roman"/>
        <family val="1"/>
      </rPr>
      <t xml:space="preserve"> = (Energy Cost (Rs./yr) before Implementation - Energy Cost(Rs/yr) after Implementation)</t>
    </r>
  </si>
  <si>
    <t>Paste Company Picture Here</t>
  </si>
  <si>
    <t>DSCL ENERGY SERVICES COMPANY LTD.</t>
  </si>
  <si>
    <t>II Floor, Kanchenjunga, 18 Barakhamba Road, New Delhi –110 001</t>
  </si>
  <si>
    <t>Contents</t>
  </si>
  <si>
    <t>S.No.</t>
  </si>
  <si>
    <t>Page No.</t>
  </si>
  <si>
    <t>EXISTING SITUATION:</t>
  </si>
  <si>
    <t>PROJECT DOCUMENT</t>
  </si>
  <si>
    <t>RAMA NEWSPRINT &amp; PAPERS LTD. (RNPL)</t>
  </si>
  <si>
    <t xml:space="preserve">PROPOSAL: </t>
  </si>
  <si>
    <t>The results and saving analysis are as follows:</t>
  </si>
  <si>
    <t>Particular</t>
  </si>
  <si>
    <t>Value</t>
  </si>
  <si>
    <t>Units</t>
  </si>
  <si>
    <t>Present Scenario:</t>
  </si>
  <si>
    <t>Proposed System:</t>
  </si>
  <si>
    <t>Rs. Lacs</t>
  </si>
  <si>
    <t>Months</t>
  </si>
  <si>
    <t>OTHER BENEFITS:</t>
  </si>
  <si>
    <t>1)</t>
  </si>
  <si>
    <t>BASE LINE PARAMETERS:</t>
  </si>
  <si>
    <t>Operating Hours</t>
  </si>
  <si>
    <t>Operating days</t>
  </si>
  <si>
    <t>days</t>
  </si>
  <si>
    <t>Hours/day</t>
  </si>
  <si>
    <t xml:space="preserve">M &amp; V  PLAN: </t>
  </si>
  <si>
    <t>BEFORE IMPLEMENTATION</t>
  </si>
  <si>
    <t>AFTER IMPLEMENTATION</t>
  </si>
  <si>
    <t>Parameters</t>
  </si>
  <si>
    <t>Unit</t>
  </si>
  <si>
    <t>kW</t>
  </si>
  <si>
    <t>Total Head</t>
  </si>
  <si>
    <t>Power</t>
  </si>
  <si>
    <t>Power consumption</t>
  </si>
  <si>
    <t>Hours</t>
  </si>
  <si>
    <t>Lacs per annum</t>
  </si>
  <si>
    <t>Rs. Lacs per annum</t>
  </si>
  <si>
    <t>Power cost</t>
  </si>
  <si>
    <t>Rs./kWh</t>
  </si>
  <si>
    <t>Units consumption</t>
  </si>
  <si>
    <t>kWh/yr</t>
  </si>
  <si>
    <t>Rs./yr</t>
  </si>
  <si>
    <t>Project description</t>
  </si>
  <si>
    <t>Existing situation</t>
  </si>
  <si>
    <t>Proposal</t>
  </si>
  <si>
    <t>Other Benefits</t>
  </si>
  <si>
    <t>Baseline parameters</t>
  </si>
  <si>
    <t xml:space="preserve">PMV Option </t>
  </si>
  <si>
    <t>M &amp; V Plan</t>
  </si>
  <si>
    <t>PMV OPTION: Retrofit Isolation</t>
  </si>
  <si>
    <t>Hrs/yr</t>
  </si>
  <si>
    <t>Payback:</t>
  </si>
  <si>
    <t>Flow rate</t>
  </si>
  <si>
    <t>m3/hr</t>
  </si>
  <si>
    <t>m</t>
  </si>
  <si>
    <t>Time</t>
  </si>
  <si>
    <t>Booster Pump On</t>
  </si>
  <si>
    <t>Booster Pump Off</t>
  </si>
  <si>
    <t>I/L Temp (deg C)</t>
  </si>
  <si>
    <t>26/7/06</t>
  </si>
  <si>
    <t>27/7/06</t>
  </si>
  <si>
    <t>B.P. On</t>
  </si>
  <si>
    <t>B.P. Off</t>
  </si>
  <si>
    <t>There is one to two degree rise in temperature when the booster pump is switched off.</t>
  </si>
  <si>
    <t>Figure below shows the booster pump and it's purpose.</t>
  </si>
  <si>
    <t>Design details of the booster pumps are mentioned in the table below:</t>
  </si>
  <si>
    <t>Make</t>
  </si>
  <si>
    <t>TSP</t>
  </si>
  <si>
    <t>Flow</t>
  </si>
  <si>
    <t>Booster pump's performance was checked. The details are in the following table:</t>
  </si>
  <si>
    <t>OPTION 1:</t>
  </si>
  <si>
    <t>OPTION 1: Replacement of old inefficient pump with New pump of High Efficiency.</t>
  </si>
  <si>
    <t>New pump Specifications:</t>
  </si>
  <si>
    <t>New Power consumption</t>
  </si>
  <si>
    <t>OPTION 2: Switching off the Booster Pump.</t>
  </si>
  <si>
    <t>Total Units consumption</t>
  </si>
  <si>
    <t>OPTION 1: Replacement of old pump with New high efficiency pump.</t>
  </si>
  <si>
    <t>Power saving:</t>
  </si>
  <si>
    <t>Monetary saving:</t>
  </si>
  <si>
    <t xml:space="preserve">Investment : </t>
  </si>
  <si>
    <t>Nil</t>
  </si>
  <si>
    <t>Immediate</t>
  </si>
  <si>
    <t>Maintainance of pump will be avoided.</t>
  </si>
  <si>
    <t>2)</t>
  </si>
  <si>
    <t>Pressure drop across the pump will be avoided &amp; flow rate will improve.</t>
  </si>
  <si>
    <t>COST BENEFIT ANALYSIS:</t>
  </si>
  <si>
    <t>Cost Benefit Analysis</t>
  </si>
  <si>
    <t>PROJECT :Installation of new booster pump/Removal of existing booster pump in Compressor House.</t>
  </si>
  <si>
    <t>O/L Temp (deg C)</t>
  </si>
  <si>
    <t>Temp. Diff. across compressor House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</si>
</sst>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000"/>
    <numFmt numFmtId="172" formatCode="_(* #,##0.0_);_(* \(#,##0.0\);_(* &quot;-&quot;??_);_(@_)"/>
    <numFmt numFmtId="173" formatCode="_(* #,##0_);_(* \(#,##0\);_(* &quot;-&quot;??_);_(@_)"/>
  </numFmts>
  <fonts count="17">
    <font>
      <sz val="10"/>
      <name val="Arial"/>
      <family val="0"/>
    </font>
    <font>
      <sz val="12"/>
      <name val="Times New Roman"/>
      <family val="1"/>
    </font>
    <font>
      <sz val="15"/>
      <name val="Times New Roman"/>
      <family val="1"/>
    </font>
    <font>
      <b/>
      <sz val="15"/>
      <color indexed="12"/>
      <name val="Times New Roman"/>
      <family val="1"/>
    </font>
    <font>
      <b/>
      <sz val="12"/>
      <name val="Times New Roman"/>
      <family val="1"/>
    </font>
    <font>
      <sz val="8"/>
      <name val="Arial"/>
      <family val="0"/>
    </font>
    <font>
      <b/>
      <sz val="15"/>
      <name val="Times New Roman"/>
      <family val="1"/>
    </font>
    <font>
      <b/>
      <i/>
      <sz val="15"/>
      <color indexed="60"/>
      <name val="Times New Roman"/>
      <family val="1"/>
    </font>
    <font>
      <b/>
      <sz val="16"/>
      <color indexed="18"/>
      <name val="Times New Roman"/>
      <family val="1"/>
    </font>
    <font>
      <b/>
      <i/>
      <sz val="12"/>
      <name val="Times New Roman"/>
      <family val="1"/>
    </font>
    <font>
      <b/>
      <i/>
      <sz val="14"/>
      <color indexed="21"/>
      <name val="Arial Black"/>
      <family val="2"/>
    </font>
    <font>
      <u val="single"/>
      <sz val="10"/>
      <color indexed="12"/>
      <name val="Arial"/>
      <family val="0"/>
    </font>
    <font>
      <u val="single"/>
      <sz val="10"/>
      <color indexed="36"/>
      <name val="Arial"/>
      <family val="0"/>
    </font>
    <font>
      <i/>
      <sz val="12"/>
      <name val="Times New Roman"/>
      <family val="1"/>
    </font>
    <font>
      <b/>
      <sz val="12"/>
      <color indexed="56"/>
      <name val="Times New Roman"/>
      <family val="1"/>
    </font>
    <font>
      <i/>
      <sz val="11"/>
      <name val="Times New Roman"/>
      <family val="1"/>
    </font>
    <font>
      <b/>
      <sz val="10"/>
      <name val="Arial"/>
      <family val="0"/>
    </font>
  </fonts>
  <fills count="2">
    <fill>
      <patternFill/>
    </fill>
    <fill>
      <patternFill patternType="gray125"/>
    </fill>
  </fills>
  <borders count="33">
    <border>
      <left/>
      <right/>
      <top/>
      <bottom/>
      <diagonal/>
    </border>
    <border>
      <left style="medium">
        <color indexed="17"/>
      </left>
      <right style="thin">
        <color indexed="17"/>
      </right>
      <top style="thin">
        <color indexed="17"/>
      </top>
      <bottom>
        <color indexed="63"/>
      </bottom>
    </border>
    <border>
      <left style="thin">
        <color indexed="17"/>
      </left>
      <right style="thin">
        <color indexed="17"/>
      </right>
      <top style="thin">
        <color indexed="17"/>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17"/>
      </left>
      <right style="medium">
        <color indexed="17"/>
      </right>
      <top style="thin">
        <color indexed="17"/>
      </top>
      <bottom>
        <color indexed="63"/>
      </bottom>
    </border>
    <border>
      <left>
        <color indexed="63"/>
      </left>
      <right>
        <color indexed="63"/>
      </right>
      <top>
        <color indexed="63"/>
      </top>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medium">
        <color indexed="60"/>
      </left>
      <right>
        <color indexed="63"/>
      </right>
      <top style="medium">
        <color indexed="60"/>
      </top>
      <bottom>
        <color indexed="63"/>
      </bottom>
    </border>
    <border>
      <left>
        <color indexed="63"/>
      </left>
      <right>
        <color indexed="63"/>
      </right>
      <top style="medium">
        <color indexed="60"/>
      </top>
      <bottom>
        <color indexed="63"/>
      </bottom>
    </border>
    <border>
      <left>
        <color indexed="63"/>
      </left>
      <right style="medium">
        <color indexed="60"/>
      </right>
      <top style="medium">
        <color indexed="60"/>
      </top>
      <bottom>
        <color indexed="63"/>
      </bottom>
    </border>
    <border>
      <left style="medium">
        <color indexed="60"/>
      </left>
      <right>
        <color indexed="63"/>
      </right>
      <top>
        <color indexed="63"/>
      </top>
      <bottom>
        <color indexed="63"/>
      </bottom>
    </border>
    <border>
      <left>
        <color indexed="63"/>
      </left>
      <right style="medium">
        <color indexed="60"/>
      </right>
      <top>
        <color indexed="63"/>
      </top>
      <bottom>
        <color indexed="63"/>
      </bottom>
    </border>
    <border>
      <left style="medium">
        <color indexed="60"/>
      </left>
      <right>
        <color indexed="63"/>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style="medium">
        <color indexed="17"/>
      </left>
      <right style="thin">
        <color indexed="17"/>
      </right>
      <top style="medium">
        <color indexed="17"/>
      </top>
      <bottom style="thin">
        <color indexed="17"/>
      </bottom>
    </border>
    <border>
      <left style="thin">
        <color indexed="17"/>
      </left>
      <right style="thin">
        <color indexed="17"/>
      </right>
      <top style="medium">
        <color indexed="17"/>
      </top>
      <bottom style="thin">
        <color indexed="17"/>
      </bottom>
    </border>
    <border>
      <left style="thin">
        <color indexed="17"/>
      </left>
      <right style="medium">
        <color indexed="17"/>
      </right>
      <top style="medium">
        <color indexed="17"/>
      </top>
      <bottom style="thin">
        <color indexed="17"/>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8" fillId="0" borderId="0" xfId="0" applyFont="1" applyAlignment="1">
      <alignment horizontal="center"/>
    </xf>
    <xf numFmtId="0" fontId="1" fillId="0" borderId="0" xfId="0" applyFont="1" applyAlignment="1">
      <alignment horizontal="left"/>
    </xf>
    <xf numFmtId="0" fontId="4" fillId="0" borderId="0" xfId="0" applyFont="1" applyAlignment="1">
      <alignment horizontal="center"/>
    </xf>
    <xf numFmtId="0" fontId="4" fillId="0" borderId="0" xfId="0" applyFont="1" applyAlignment="1">
      <alignment/>
    </xf>
    <xf numFmtId="0" fontId="6" fillId="0" borderId="0" xfId="0" applyFont="1" applyAlignment="1">
      <alignment horizontal="center"/>
    </xf>
    <xf numFmtId="0" fontId="6" fillId="0" borderId="0" xfId="0" applyFont="1" applyAlignment="1">
      <alignment horizontal="left"/>
    </xf>
    <xf numFmtId="0" fontId="4" fillId="0" borderId="0" xfId="0" applyFont="1" applyAlignment="1">
      <alignment horizontal="left"/>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xf>
    <xf numFmtId="0" fontId="6" fillId="0" borderId="0" xfId="0" applyFont="1" applyAlignment="1">
      <alignment/>
    </xf>
    <xf numFmtId="0" fontId="1" fillId="0" borderId="0" xfId="0" applyFont="1" applyAlignment="1">
      <alignment horizontal="justify" vertical="top" wrapText="1"/>
    </xf>
    <xf numFmtId="0" fontId="1" fillId="0" borderId="0" xfId="0" applyFont="1" applyAlignment="1">
      <alignment vertical="top" wrapText="1"/>
    </xf>
    <xf numFmtId="0" fontId="6" fillId="0" borderId="0" xfId="0" applyFont="1" applyAlignment="1">
      <alignment horizontal="justify" vertical="top" wrapText="1"/>
    </xf>
    <xf numFmtId="0" fontId="6" fillId="0" borderId="0" xfId="0" applyFont="1" applyAlignment="1">
      <alignment/>
    </xf>
    <xf numFmtId="168" fontId="1" fillId="0" borderId="0" xfId="0" applyNumberFormat="1" applyFont="1" applyAlignment="1">
      <alignment horizontal="center"/>
    </xf>
    <xf numFmtId="1" fontId="1" fillId="0" borderId="0" xfId="0" applyNumberFormat="1" applyFont="1" applyAlignment="1">
      <alignment horizontal="center"/>
    </xf>
    <xf numFmtId="169" fontId="1" fillId="0" borderId="0" xfId="0" applyNumberFormat="1" applyFont="1" applyAlignment="1">
      <alignment horizontal="center"/>
    </xf>
    <xf numFmtId="2" fontId="1" fillId="0" borderId="0" xfId="0" applyNumberFormat="1" applyFont="1" applyAlignment="1">
      <alignment horizontal="center"/>
    </xf>
    <xf numFmtId="0" fontId="9" fillId="0" borderId="0" xfId="0" applyFont="1" applyAlignment="1">
      <alignment horizontal="center"/>
    </xf>
    <xf numFmtId="168" fontId="9" fillId="0" borderId="0" xfId="0" applyNumberFormat="1" applyFont="1" applyAlignment="1">
      <alignment horizontal="center"/>
    </xf>
    <xf numFmtId="0" fontId="9" fillId="0" borderId="0" xfId="0" applyFont="1" applyAlignment="1">
      <alignment horizontal="left"/>
    </xf>
    <xf numFmtId="0" fontId="9" fillId="0" borderId="0" xfId="0" applyFont="1" applyAlignment="1">
      <alignment/>
    </xf>
    <xf numFmtId="0" fontId="13" fillId="0" borderId="0" xfId="0" applyFont="1" applyAlignment="1">
      <alignment/>
    </xf>
    <xf numFmtId="0" fontId="1" fillId="0" borderId="0" xfId="0" applyNumberFormat="1" applyFont="1" applyAlignment="1" quotePrefix="1">
      <alignment horizontal="center"/>
    </xf>
    <xf numFmtId="0" fontId="1" fillId="0" borderId="0" xfId="0" applyFont="1" applyAlignment="1">
      <alignment horizontal="justify" vertical="top"/>
    </xf>
    <xf numFmtId="1" fontId="9" fillId="0" borderId="0" xfId="0" applyNumberFormat="1"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4" fillId="0" borderId="2" xfId="0" applyFont="1" applyBorder="1" applyAlignment="1">
      <alignment/>
    </xf>
    <xf numFmtId="0" fontId="4" fillId="0" borderId="12" xfId="0" applyFont="1" applyBorder="1" applyAlignment="1">
      <alignment horizontal="center"/>
    </xf>
    <xf numFmtId="0" fontId="4" fillId="0" borderId="0" xfId="0" applyFont="1" applyAlignment="1">
      <alignment vertical="top" wrapText="1"/>
    </xf>
    <xf numFmtId="0" fontId="1" fillId="0" borderId="0" xfId="0" applyFont="1" applyFill="1" applyAlignment="1" applyProtection="1">
      <alignment horizontal="left"/>
      <protection hidden="1"/>
    </xf>
    <xf numFmtId="0" fontId="4" fillId="0" borderId="0" xfId="0" applyFont="1" applyAlignment="1">
      <alignment/>
    </xf>
    <xf numFmtId="168" fontId="1" fillId="0" borderId="0" xfId="0" applyNumberFormat="1" applyFont="1" applyAlignment="1">
      <alignment/>
    </xf>
    <xf numFmtId="0" fontId="15" fillId="0" borderId="0" xfId="0" applyFont="1" applyAlignment="1">
      <alignment/>
    </xf>
    <xf numFmtId="0" fontId="4" fillId="0" borderId="0" xfId="0" applyFont="1" applyAlignment="1">
      <alignment vertical="top"/>
    </xf>
    <xf numFmtId="0" fontId="9" fillId="0" borderId="0" xfId="0" applyFont="1" applyAlignment="1">
      <alignment/>
    </xf>
    <xf numFmtId="0" fontId="1" fillId="0" borderId="0" xfId="0" applyFont="1" applyAlignment="1">
      <alignment horizontal="center" vertical="top" wrapText="1"/>
    </xf>
    <xf numFmtId="18" fontId="1" fillId="0" borderId="0" xfId="0" applyNumberFormat="1" applyFont="1" applyAlignment="1">
      <alignment horizontal="center" vertical="top" wrapText="1"/>
    </xf>
    <xf numFmtId="0" fontId="4" fillId="0" borderId="0" xfId="0" applyFont="1" applyAlignment="1">
      <alignment horizontal="center" vertical="top" wrapText="1"/>
    </xf>
    <xf numFmtId="0" fontId="13" fillId="0" borderId="0" xfId="0" applyFont="1" applyAlignment="1">
      <alignment vertical="top"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168" fontId="1" fillId="0" borderId="0" xfId="0" applyNumberFormat="1" applyFont="1" applyAlignment="1">
      <alignment horizontal="left"/>
    </xf>
    <xf numFmtId="0" fontId="1" fillId="0" borderId="0" xfId="0" applyFont="1" applyBorder="1" applyAlignment="1">
      <alignment horizontal="center"/>
    </xf>
    <xf numFmtId="0" fontId="9" fillId="0" borderId="0" xfId="0" applyFont="1" applyBorder="1" applyAlignment="1">
      <alignment wrapText="1"/>
    </xf>
    <xf numFmtId="0" fontId="1" fillId="0" borderId="0" xfId="0" applyFont="1" applyBorder="1" applyAlignment="1">
      <alignment vertical="top" wrapText="1"/>
    </xf>
    <xf numFmtId="0" fontId="1" fillId="0" borderId="0" xfId="0" applyFont="1" applyBorder="1" applyAlignment="1">
      <alignment/>
    </xf>
    <xf numFmtId="0" fontId="1" fillId="0" borderId="0" xfId="0" applyFont="1" applyFill="1" applyBorder="1" applyAlignment="1">
      <alignment horizontal="justify" vertical="top"/>
    </xf>
    <xf numFmtId="0" fontId="13" fillId="0" borderId="0" xfId="0" applyFont="1" applyFill="1" applyBorder="1" applyAlignment="1">
      <alignment horizontal="justify" vertical="top"/>
    </xf>
    <xf numFmtId="0" fontId="6"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Border="1" applyAlignment="1">
      <alignment horizontal="center" vertical="center"/>
    </xf>
    <xf numFmtId="0" fontId="1" fillId="0" borderId="13" xfId="0" applyFont="1" applyBorder="1" applyAlignment="1">
      <alignment horizontal="center" vertical="top" wrapText="1"/>
    </xf>
    <xf numFmtId="0" fontId="1" fillId="0" borderId="10" xfId="0" applyFont="1" applyBorder="1" applyAlignment="1">
      <alignment horizontal="left"/>
    </xf>
    <xf numFmtId="0" fontId="10" fillId="0" borderId="0" xfId="0" applyFont="1" applyAlignment="1">
      <alignment horizontal="center"/>
    </xf>
    <xf numFmtId="0" fontId="1" fillId="0" borderId="0" xfId="0" applyFont="1" applyAlignment="1">
      <alignment horizontal="center"/>
    </xf>
    <xf numFmtId="0" fontId="13" fillId="0" borderId="0" xfId="0" applyFont="1" applyAlignment="1">
      <alignment horizontal="center" vertical="top" wrapText="1"/>
    </xf>
    <xf numFmtId="0" fontId="0" fillId="0" borderId="0" xfId="0" applyAlignment="1">
      <alignment horizontal="center" vertical="top"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0" xfId="0" applyFont="1" applyAlignment="1">
      <alignment horizontal="left"/>
    </xf>
    <xf numFmtId="0" fontId="1" fillId="0" borderId="3" xfId="0" applyFont="1" applyBorder="1" applyAlignment="1">
      <alignment horizontal="left"/>
    </xf>
    <xf numFmtId="0" fontId="6" fillId="0" borderId="0" xfId="0" applyFont="1" applyAlignment="1">
      <alignment horizontal="justify" vertical="top" wrapText="1"/>
    </xf>
    <xf numFmtId="0" fontId="1" fillId="0" borderId="0" xfId="0" applyFont="1" applyAlignment="1">
      <alignment horizontal="justify" vertical="top" wrapText="1"/>
    </xf>
    <xf numFmtId="0" fontId="0" fillId="0" borderId="0" xfId="0" applyAlignment="1">
      <alignment horizontal="justify" vertical="top" wrapText="1"/>
    </xf>
    <xf numFmtId="0" fontId="4" fillId="0" borderId="5" xfId="0" applyFont="1" applyBorder="1" applyAlignment="1">
      <alignment horizontal="center"/>
    </xf>
    <xf numFmtId="0" fontId="4" fillId="0" borderId="0" xfId="0" applyFont="1" applyAlignment="1">
      <alignment horizontal="center"/>
    </xf>
    <xf numFmtId="0" fontId="1" fillId="0" borderId="0" xfId="0" applyFont="1" applyAlignment="1">
      <alignment horizontal="left"/>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4" fillId="0" borderId="0" xfId="0" applyFont="1" applyAlignment="1">
      <alignment horizontal="left"/>
    </xf>
    <xf numFmtId="0" fontId="1" fillId="0" borderId="0" xfId="0" applyFont="1" applyAlignment="1">
      <alignment horizontal="left" vertical="top" wrapText="1"/>
    </xf>
    <xf numFmtId="0" fontId="14" fillId="0" borderId="30" xfId="0" applyFont="1" applyBorder="1" applyAlignment="1">
      <alignment horizontal="center"/>
    </xf>
    <xf numFmtId="0" fontId="14" fillId="0" borderId="31" xfId="0" applyFont="1" applyBorder="1" applyAlignment="1">
      <alignment horizontal="center"/>
    </xf>
    <xf numFmtId="0" fontId="14" fillId="0" borderId="32" xfId="0" applyFont="1" applyBorder="1" applyAlignment="1">
      <alignment horizontal="center"/>
    </xf>
    <xf numFmtId="0" fontId="4" fillId="0" borderId="2" xfId="0" applyFont="1" applyBorder="1" applyAlignment="1">
      <alignment horizontal="center"/>
    </xf>
    <xf numFmtId="0" fontId="1" fillId="0" borderId="5" xfId="0" applyFont="1" applyBorder="1" applyAlignment="1">
      <alignment horizontal="left"/>
    </xf>
    <xf numFmtId="0" fontId="9" fillId="0" borderId="0" xfId="0" applyFont="1" applyBorder="1" applyAlignment="1">
      <alignment horizontal="justify" wrapText="1"/>
    </xf>
    <xf numFmtId="0" fontId="1" fillId="0" borderId="0" xfId="0" applyFont="1" applyBorder="1" applyAlignment="1">
      <alignment horizontal="left"/>
    </xf>
    <xf numFmtId="0" fontId="1" fillId="0" borderId="0" xfId="0" applyFont="1" applyAlignment="1">
      <alignment horizontal="left" wrapText="1"/>
    </xf>
    <xf numFmtId="0" fontId="1" fillId="0" borderId="0" xfId="0" applyFont="1" applyAlignment="1">
      <alignment horizontal="left" vertical="center"/>
    </xf>
    <xf numFmtId="168" fontId="1" fillId="0" borderId="0" xfId="0" applyNumberFormat="1" applyFont="1" applyAlignment="1">
      <alignment horizontal="center"/>
    </xf>
    <xf numFmtId="0" fontId="6" fillId="0" borderId="0" xfId="0" applyFont="1" applyAlignment="1">
      <alignment horizontal="center" vertical="top" wrapText="1"/>
    </xf>
    <xf numFmtId="0" fontId="16" fillId="0" borderId="0" xfId="0" applyFont="1" applyAlignment="1">
      <alignment horizontal="center" vertical="top" wrapText="1"/>
    </xf>
    <xf numFmtId="0" fontId="1" fillId="0" borderId="0" xfId="0" applyNumberFormat="1" applyFont="1" applyFill="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B17B4E"/>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EFE5DC"/>
      <rgbColor rgb="00DCE6EF"/>
      <rgbColor rgb="003E70A1"/>
      <rgbColor rgb="0036ACA2"/>
      <rgbColor rgb="00AEC53D"/>
      <rgbColor rgb="0095B5D0"/>
      <rgbColor rgb="004E84B1"/>
      <rgbColor rgb="002F4F6A"/>
      <rgbColor rgb="006A4A2F"/>
      <rgbColor rgb="00B2B2B2"/>
      <rgbColor rgb="00003366"/>
      <rgbColor rgb="0036AD36"/>
      <rgbColor rgb="001B571B"/>
      <rgbColor rgb="0058631F"/>
      <rgbColor rgb="00101A23"/>
      <rgbColor rgb="00D0B095"/>
      <rgbColor rgb="0023191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36</xdr:row>
      <xdr:rowOff>0</xdr:rowOff>
    </xdr:from>
    <xdr:to>
      <xdr:col>5</xdr:col>
      <xdr:colOff>504825</xdr:colOff>
      <xdr:row>38</xdr:row>
      <xdr:rowOff>0</xdr:rowOff>
    </xdr:to>
    <xdr:pic>
      <xdr:nvPicPr>
        <xdr:cNvPr id="1" name="Picture 17"/>
        <xdr:cNvPicPr preferRelativeResize="1">
          <a:picLocks noChangeAspect="1"/>
        </xdr:cNvPicPr>
      </xdr:nvPicPr>
      <xdr:blipFill>
        <a:blip r:embed="rId1"/>
        <a:stretch>
          <a:fillRect/>
        </a:stretch>
      </xdr:blipFill>
      <xdr:spPr>
        <a:xfrm>
          <a:off x="2247900" y="7448550"/>
          <a:ext cx="1428750" cy="457200"/>
        </a:xfrm>
        <a:prstGeom prst="rect">
          <a:avLst/>
        </a:prstGeom>
        <a:noFill/>
        <a:ln w="9525" cmpd="sng">
          <a:noFill/>
        </a:ln>
      </xdr:spPr>
    </xdr:pic>
    <xdr:clientData/>
  </xdr:twoCellAnchor>
  <xdr:twoCellAnchor>
    <xdr:from>
      <xdr:col>1</xdr:col>
      <xdr:colOff>0</xdr:colOff>
      <xdr:row>1</xdr:row>
      <xdr:rowOff>0</xdr:rowOff>
    </xdr:from>
    <xdr:to>
      <xdr:col>8</xdr:col>
      <xdr:colOff>0</xdr:colOff>
      <xdr:row>4</xdr:row>
      <xdr:rowOff>0</xdr:rowOff>
    </xdr:to>
    <xdr:sp>
      <xdr:nvSpPr>
        <xdr:cNvPr id="2" name="Rectangle 18"/>
        <xdr:cNvSpPr>
          <a:spLocks/>
        </xdr:cNvSpPr>
      </xdr:nvSpPr>
      <xdr:spPr>
        <a:xfrm>
          <a:off x="733425" y="247650"/>
          <a:ext cx="4267200"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9</xdr:row>
      <xdr:rowOff>38100</xdr:rowOff>
    </xdr:from>
    <xdr:to>
      <xdr:col>7</xdr:col>
      <xdr:colOff>600075</xdr:colOff>
      <xdr:row>25</xdr:row>
      <xdr:rowOff>19050</xdr:rowOff>
    </xdr:to>
    <xdr:pic>
      <xdr:nvPicPr>
        <xdr:cNvPr id="3" name="Picture 23"/>
        <xdr:cNvPicPr preferRelativeResize="1">
          <a:picLocks noChangeAspect="1"/>
        </xdr:cNvPicPr>
      </xdr:nvPicPr>
      <xdr:blipFill>
        <a:blip r:embed="rId2"/>
        <a:srcRect b="12747"/>
        <a:stretch>
          <a:fillRect/>
        </a:stretch>
      </xdr:blipFill>
      <xdr:spPr>
        <a:xfrm>
          <a:off x="762000" y="2047875"/>
          <a:ext cx="4229100" cy="3209925"/>
        </a:xfrm>
        <a:prstGeom prst="rect">
          <a:avLst/>
        </a:prstGeom>
        <a:noFill/>
        <a:ln w="28575" cmpd="sng">
          <a:solidFill>
            <a:srgbClr val="008000"/>
          </a:solidFill>
          <a:headEnd type="none"/>
          <a:tailEnd type="none"/>
        </a:ln>
      </xdr:spPr>
    </xdr:pic>
    <xdr:clientData/>
  </xdr:twoCellAnchor>
  <xdr:twoCellAnchor editAs="oneCell">
    <xdr:from>
      <xdr:col>14</xdr:col>
      <xdr:colOff>219075</xdr:colOff>
      <xdr:row>27</xdr:row>
      <xdr:rowOff>152400</xdr:rowOff>
    </xdr:from>
    <xdr:to>
      <xdr:col>23</xdr:col>
      <xdr:colOff>457200</xdr:colOff>
      <xdr:row>36</xdr:row>
      <xdr:rowOff>171450</xdr:rowOff>
    </xdr:to>
    <xdr:pic>
      <xdr:nvPicPr>
        <xdr:cNvPr id="4" name="Picture 55"/>
        <xdr:cNvPicPr preferRelativeResize="1">
          <a:picLocks noChangeAspect="1"/>
        </xdr:cNvPicPr>
      </xdr:nvPicPr>
      <xdr:blipFill>
        <a:blip r:embed="rId3"/>
        <a:stretch>
          <a:fillRect/>
        </a:stretch>
      </xdr:blipFill>
      <xdr:spPr>
        <a:xfrm>
          <a:off x="11410950" y="5791200"/>
          <a:ext cx="5705475" cy="1828800"/>
        </a:xfrm>
        <a:prstGeom prst="rect">
          <a:avLst/>
        </a:prstGeom>
        <a:noFill/>
        <a:ln w="1" cmpd="sng">
          <a:noFill/>
        </a:ln>
      </xdr:spPr>
    </xdr:pic>
    <xdr:clientData/>
  </xdr:twoCellAnchor>
  <xdr:twoCellAnchor editAs="oneCell">
    <xdr:from>
      <xdr:col>37</xdr:col>
      <xdr:colOff>9525</xdr:colOff>
      <xdr:row>2</xdr:row>
      <xdr:rowOff>38100</xdr:rowOff>
    </xdr:from>
    <xdr:to>
      <xdr:col>46</xdr:col>
      <xdr:colOff>180975</xdr:colOff>
      <xdr:row>8</xdr:row>
      <xdr:rowOff>0</xdr:rowOff>
    </xdr:to>
    <xdr:pic>
      <xdr:nvPicPr>
        <xdr:cNvPr id="5" name="Picture 100"/>
        <xdr:cNvPicPr preferRelativeResize="1">
          <a:picLocks noChangeAspect="1"/>
        </xdr:cNvPicPr>
      </xdr:nvPicPr>
      <xdr:blipFill>
        <a:blip r:embed="rId4"/>
        <a:srcRect b="45774"/>
        <a:stretch>
          <a:fillRect/>
        </a:stretch>
      </xdr:blipFill>
      <xdr:spPr>
        <a:xfrm>
          <a:off x="23612475" y="533400"/>
          <a:ext cx="5391150" cy="12763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40"/>
  <sheetViews>
    <sheetView tabSelected="1" view="pageBreakPreview" zoomScale="80" zoomScaleSheetLayoutView="80" workbookViewId="0" topLeftCell="A1">
      <selection activeCell="M19" sqref="M19"/>
    </sheetView>
  </sheetViews>
  <sheetFormatPr defaultColWidth="9.140625" defaultRowHeight="12.75"/>
  <cols>
    <col min="1" max="1" width="11.00390625" style="1" customWidth="1"/>
    <col min="2" max="8" width="9.140625" style="1" customWidth="1"/>
    <col min="9" max="9" width="5.7109375" style="1" customWidth="1"/>
    <col min="10" max="10" width="4.28125" style="1" customWidth="1"/>
    <col min="11" max="11" width="5.7109375" style="1" customWidth="1"/>
    <col min="12" max="12" width="6.140625" style="2" customWidth="1"/>
    <col min="13" max="13" width="61.140625" style="4" customWidth="1"/>
    <col min="14" max="14" width="9.8515625" style="2" customWidth="1"/>
    <col min="15" max="15" width="3.421875" style="2" customWidth="1"/>
    <col min="16" max="16" width="9.421875" style="1" bestFit="1" customWidth="1"/>
    <col min="17" max="18" width="10.7109375" style="1" customWidth="1"/>
    <col min="19" max="19" width="9.140625" style="1" customWidth="1"/>
    <col min="20" max="21" width="10.140625" style="1" customWidth="1"/>
    <col min="22" max="24" width="9.140625" style="1" customWidth="1"/>
    <col min="25" max="25" width="9.140625" style="1" hidden="1" customWidth="1"/>
    <col min="26" max="30" width="9.140625" style="1" customWidth="1"/>
    <col min="31" max="31" width="10.00390625" style="1" customWidth="1"/>
    <col min="32" max="34" width="9.140625" style="1" customWidth="1"/>
    <col min="35" max="36" width="2.28125" style="1" customWidth="1"/>
    <col min="37" max="37" width="7.28125" style="1" customWidth="1"/>
    <col min="38" max="45" width="9.140625" style="1" customWidth="1"/>
    <col min="46" max="46" width="5.140625" style="1" customWidth="1"/>
    <col min="47" max="47" width="6.28125" style="1" customWidth="1"/>
    <col min="48" max="48" width="9.140625" style="1" customWidth="1"/>
    <col min="49" max="49" width="9.140625" style="2" customWidth="1"/>
    <col min="50" max="50" width="9.140625" style="1" customWidth="1"/>
    <col min="51" max="52" width="9.57421875" style="1" bestFit="1" customWidth="1"/>
    <col min="53" max="53" width="9.7109375" style="1" customWidth="1"/>
    <col min="54" max="55" width="9.140625" style="2" customWidth="1"/>
    <col min="56" max="57" width="9.140625" style="1" customWidth="1"/>
    <col min="58" max="58" width="9.140625" style="2" customWidth="1"/>
    <col min="59" max="74" width="9.140625" style="1" customWidth="1"/>
    <col min="75" max="75" width="11.421875" style="1" bestFit="1" customWidth="1"/>
    <col min="76" max="76" width="5.00390625" style="1" customWidth="1"/>
    <col min="77" max="77" width="8.421875" style="1" customWidth="1"/>
    <col min="78" max="78" width="5.57421875" style="2" customWidth="1"/>
    <col min="79" max="80" width="10.28125" style="1" customWidth="1"/>
    <col min="81" max="81" width="7.8515625" style="2" customWidth="1"/>
    <col min="82" max="82" width="10.00390625" style="2" customWidth="1"/>
    <col min="83" max="83" width="5.8515625" style="1" customWidth="1"/>
    <col min="84" max="84" width="10.7109375" style="1" customWidth="1"/>
    <col min="85" max="85" width="10.8515625" style="1" customWidth="1"/>
    <col min="86" max="86" width="8.7109375" style="1" customWidth="1"/>
    <col min="87" max="87" width="10.57421875" style="1" customWidth="1"/>
    <col min="88" max="16384" width="9.140625" style="1" customWidth="1"/>
  </cols>
  <sheetData>
    <row r="1" spans="16:88" ht="19.5" customHeight="1" thickBot="1">
      <c r="P1" s="84" t="s">
        <v>2</v>
      </c>
      <c r="Q1" s="84"/>
      <c r="R1" s="84"/>
      <c r="S1" s="84"/>
      <c r="T1" s="84"/>
      <c r="U1" s="84"/>
      <c r="V1" s="84"/>
      <c r="W1" s="84"/>
      <c r="X1" s="84"/>
      <c r="Y1" s="84"/>
      <c r="Z1" s="85" t="s">
        <v>71</v>
      </c>
      <c r="AA1" s="86"/>
      <c r="AB1" s="86"/>
      <c r="AC1" s="86"/>
      <c r="AD1" s="86"/>
      <c r="AE1" s="86"/>
      <c r="AF1" s="86"/>
      <c r="AG1" s="86"/>
      <c r="AH1" s="86"/>
      <c r="AI1" s="86"/>
      <c r="AJ1" s="48"/>
      <c r="AK1" s="16"/>
      <c r="AL1" s="64" t="s">
        <v>15</v>
      </c>
      <c r="AM1" s="64"/>
      <c r="AN1" s="64"/>
      <c r="AO1" s="64"/>
      <c r="AP1" s="64"/>
      <c r="AQ1" s="64"/>
      <c r="AR1" s="64"/>
      <c r="AS1" s="64"/>
      <c r="AT1" s="64"/>
      <c r="AU1" s="64"/>
      <c r="AV1" s="17" t="s">
        <v>91</v>
      </c>
      <c r="BF1" s="9" t="s">
        <v>24</v>
      </c>
      <c r="BP1" s="99" t="s">
        <v>26</v>
      </c>
      <c r="BQ1" s="99"/>
      <c r="BR1" s="99"/>
      <c r="BS1" s="99"/>
      <c r="BT1" s="99"/>
      <c r="BU1" s="99"/>
      <c r="BV1" s="99"/>
      <c r="BW1" s="99"/>
      <c r="BX1" s="99"/>
      <c r="BY1" s="99"/>
      <c r="BZ1" s="9" t="s">
        <v>55</v>
      </c>
      <c r="CJ1" s="6"/>
    </row>
    <row r="2" spans="2:78" ht="19.5" customHeight="1">
      <c r="B2" s="73" t="s">
        <v>13</v>
      </c>
      <c r="C2" s="74"/>
      <c r="D2" s="74"/>
      <c r="E2" s="74"/>
      <c r="F2" s="74"/>
      <c r="G2" s="74"/>
      <c r="H2" s="75"/>
      <c r="M2" s="7" t="s">
        <v>9</v>
      </c>
      <c r="P2" s="84"/>
      <c r="Q2" s="84"/>
      <c r="R2" s="84"/>
      <c r="S2" s="84"/>
      <c r="T2" s="84"/>
      <c r="U2" s="84"/>
      <c r="V2" s="84"/>
      <c r="W2" s="84"/>
      <c r="X2" s="84"/>
      <c r="Y2" s="84"/>
      <c r="Z2" s="15"/>
      <c r="AA2" s="54" t="s">
        <v>10</v>
      </c>
      <c r="AB2" s="87" t="s">
        <v>17</v>
      </c>
      <c r="AC2" s="87"/>
      <c r="AD2" s="87"/>
      <c r="AE2" s="87"/>
      <c r="AF2" s="55" t="s">
        <v>18</v>
      </c>
      <c r="AG2" s="56" t="s">
        <v>19</v>
      </c>
      <c r="AH2" s="15"/>
      <c r="AI2" s="15"/>
      <c r="AJ2" s="15"/>
      <c r="AK2" s="16"/>
      <c r="AL2" s="100" t="s">
        <v>75</v>
      </c>
      <c r="AM2" s="100"/>
      <c r="AN2" s="100"/>
      <c r="AO2" s="100"/>
      <c r="AP2" s="100"/>
      <c r="AQ2" s="100"/>
      <c r="AR2" s="100"/>
      <c r="AS2" s="100"/>
      <c r="AT2" s="100"/>
      <c r="AU2" s="100"/>
      <c r="BZ2" s="4"/>
    </row>
    <row r="3" spans="2:78" ht="19.5" customHeight="1">
      <c r="B3" s="76"/>
      <c r="C3" s="77"/>
      <c r="D3" s="77"/>
      <c r="E3" s="77"/>
      <c r="F3" s="77"/>
      <c r="G3" s="77"/>
      <c r="H3" s="78"/>
      <c r="M3" s="2"/>
      <c r="Y3" s="13"/>
      <c r="Z3" s="15"/>
      <c r="AA3" s="36">
        <v>1</v>
      </c>
      <c r="AB3" s="83" t="s">
        <v>72</v>
      </c>
      <c r="AC3" s="83"/>
      <c r="AD3" s="83"/>
      <c r="AE3" s="83"/>
      <c r="AF3" s="32" t="s">
        <v>73</v>
      </c>
      <c r="AG3" s="37"/>
      <c r="AH3" s="15"/>
      <c r="AI3" s="15"/>
      <c r="AJ3" s="15"/>
      <c r="AK3" s="13"/>
      <c r="AL3" s="100"/>
      <c r="AM3" s="100"/>
      <c r="AN3" s="100"/>
      <c r="AO3" s="100"/>
      <c r="AP3" s="100"/>
      <c r="AQ3" s="100"/>
      <c r="AR3" s="100"/>
      <c r="AS3" s="100"/>
      <c r="AT3" s="100"/>
      <c r="AU3" s="100"/>
      <c r="AV3" s="4" t="s">
        <v>16</v>
      </c>
      <c r="BF3" s="2" t="s">
        <v>25</v>
      </c>
      <c r="BG3" s="85" t="s">
        <v>88</v>
      </c>
      <c r="BH3" s="85"/>
      <c r="BI3" s="85"/>
      <c r="BJ3" s="85"/>
      <c r="BK3" s="85"/>
      <c r="BL3" s="85"/>
      <c r="BM3" s="85"/>
      <c r="BN3" s="85"/>
      <c r="BO3" s="85"/>
      <c r="BQ3" s="5" t="s">
        <v>10</v>
      </c>
      <c r="BR3" s="88" t="s">
        <v>17</v>
      </c>
      <c r="BS3" s="88"/>
      <c r="BT3" s="88"/>
      <c r="BU3" s="88"/>
      <c r="BV3" s="5" t="s">
        <v>18</v>
      </c>
      <c r="BW3" s="5" t="s">
        <v>19</v>
      </c>
      <c r="BZ3" s="9" t="s">
        <v>31</v>
      </c>
    </row>
    <row r="4" spans="2:79" ht="20.25" thickBot="1">
      <c r="B4" s="79"/>
      <c r="C4" s="80"/>
      <c r="D4" s="80"/>
      <c r="E4" s="80"/>
      <c r="F4" s="80"/>
      <c r="G4" s="80"/>
      <c r="H4" s="81"/>
      <c r="L4" s="5" t="s">
        <v>10</v>
      </c>
      <c r="M4" s="5" t="s">
        <v>9</v>
      </c>
      <c r="N4" s="5" t="s">
        <v>11</v>
      </c>
      <c r="O4" s="5"/>
      <c r="P4" s="82" t="s">
        <v>12</v>
      </c>
      <c r="Q4" s="82"/>
      <c r="R4" s="82"/>
      <c r="S4" s="82"/>
      <c r="T4" s="82"/>
      <c r="U4" s="82"/>
      <c r="V4" s="82"/>
      <c r="W4" s="82"/>
      <c r="X4" s="82"/>
      <c r="Y4" s="82"/>
      <c r="Z4" s="8"/>
      <c r="AA4" s="36">
        <v>2</v>
      </c>
      <c r="AB4" s="83" t="s">
        <v>74</v>
      </c>
      <c r="AC4" s="83"/>
      <c r="AD4" s="83"/>
      <c r="AE4" s="83"/>
      <c r="AF4" s="32">
        <v>330</v>
      </c>
      <c r="AG4" s="37" t="s">
        <v>59</v>
      </c>
      <c r="AH4" s="11"/>
      <c r="AI4" s="11"/>
      <c r="AJ4" s="11"/>
      <c r="AK4" s="8"/>
      <c r="AL4" s="100"/>
      <c r="AM4" s="100"/>
      <c r="AN4" s="100"/>
      <c r="AO4" s="100"/>
      <c r="AP4" s="100"/>
      <c r="AQ4" s="100"/>
      <c r="AR4" s="100"/>
      <c r="AS4" s="100"/>
      <c r="AT4" s="100"/>
      <c r="AU4" s="100"/>
      <c r="AV4" s="6" t="s">
        <v>20</v>
      </c>
      <c r="BF4" s="2" t="s">
        <v>89</v>
      </c>
      <c r="BG4" s="85" t="s">
        <v>90</v>
      </c>
      <c r="BH4" s="85"/>
      <c r="BI4" s="85"/>
      <c r="BJ4" s="85"/>
      <c r="BK4" s="85"/>
      <c r="BL4" s="85"/>
      <c r="BM4" s="85"/>
      <c r="BN4" s="85"/>
      <c r="BO4" s="85"/>
      <c r="BQ4" s="2">
        <v>1</v>
      </c>
      <c r="BR4" s="89" t="s">
        <v>43</v>
      </c>
      <c r="BS4" s="89"/>
      <c r="BT4" s="89"/>
      <c r="BU4" s="89"/>
      <c r="BV4" s="2">
        <v>2</v>
      </c>
      <c r="BW4" s="2" t="s">
        <v>44</v>
      </c>
      <c r="CA4" s="1" t="s">
        <v>76</v>
      </c>
    </row>
    <row r="5" spans="12:87" ht="15.75" customHeight="1">
      <c r="L5" s="10">
        <v>1</v>
      </c>
      <c r="M5" s="12" t="s">
        <v>48</v>
      </c>
      <c r="P5" s="113" t="s">
        <v>3</v>
      </c>
      <c r="Q5" s="113"/>
      <c r="R5" s="113"/>
      <c r="S5" s="113"/>
      <c r="T5" s="113"/>
      <c r="U5" s="113"/>
      <c r="V5" s="113"/>
      <c r="W5" s="113"/>
      <c r="X5" s="113"/>
      <c r="Y5" s="113"/>
      <c r="Z5" s="28"/>
      <c r="AA5" s="36">
        <v>3</v>
      </c>
      <c r="AB5" s="83" t="s">
        <v>37</v>
      </c>
      <c r="AC5" s="83"/>
      <c r="AD5" s="83"/>
      <c r="AE5" s="83"/>
      <c r="AF5" s="32">
        <v>25</v>
      </c>
      <c r="AG5" s="37" t="s">
        <v>60</v>
      </c>
      <c r="AH5" s="11"/>
      <c r="AI5" s="11"/>
      <c r="AJ5" s="11"/>
      <c r="AK5" s="14"/>
      <c r="AL5" s="100"/>
      <c r="AM5" s="100"/>
      <c r="AN5" s="100"/>
      <c r="AO5" s="100"/>
      <c r="AP5" s="100"/>
      <c r="AQ5" s="100"/>
      <c r="AR5" s="100"/>
      <c r="AS5" s="100"/>
      <c r="AT5" s="100"/>
      <c r="AU5" s="100"/>
      <c r="AW5" s="5" t="s">
        <v>10</v>
      </c>
      <c r="AX5" s="88" t="s">
        <v>17</v>
      </c>
      <c r="AY5" s="88"/>
      <c r="AZ5" s="88"/>
      <c r="BA5" s="88"/>
      <c r="BB5" s="5" t="s">
        <v>18</v>
      </c>
      <c r="BC5" s="5" t="s">
        <v>19</v>
      </c>
      <c r="BG5" s="15"/>
      <c r="BH5" s="15"/>
      <c r="BI5" s="15"/>
      <c r="BJ5" s="15"/>
      <c r="BK5" s="15"/>
      <c r="BL5" s="15"/>
      <c r="BM5" s="15"/>
      <c r="BN5" s="15"/>
      <c r="BO5" s="15"/>
      <c r="BQ5" s="2">
        <v>2</v>
      </c>
      <c r="BR5" s="89" t="s">
        <v>28</v>
      </c>
      <c r="BS5" s="89"/>
      <c r="BT5" s="89"/>
      <c r="BU5" s="89"/>
      <c r="BV5" s="2">
        <v>330</v>
      </c>
      <c r="BW5" s="2" t="s">
        <v>29</v>
      </c>
      <c r="BZ5" s="101" t="s">
        <v>32</v>
      </c>
      <c r="CA5" s="102"/>
      <c r="CB5" s="102"/>
      <c r="CC5" s="102"/>
      <c r="CD5" s="102"/>
      <c r="CE5" s="102" t="s">
        <v>33</v>
      </c>
      <c r="CF5" s="102"/>
      <c r="CG5" s="102"/>
      <c r="CH5" s="102"/>
      <c r="CI5" s="103"/>
    </row>
    <row r="6" spans="1:87" ht="16.5" thickBot="1">
      <c r="A6" s="111" t="s">
        <v>93</v>
      </c>
      <c r="B6" s="111"/>
      <c r="C6" s="111"/>
      <c r="D6" s="111"/>
      <c r="E6" s="111"/>
      <c r="F6" s="111"/>
      <c r="G6" s="111"/>
      <c r="H6" s="111"/>
      <c r="I6" s="111"/>
      <c r="J6" s="111"/>
      <c r="K6" s="112"/>
      <c r="L6" s="10">
        <f>L5+1</f>
        <v>2</v>
      </c>
      <c r="M6" s="12" t="s">
        <v>49</v>
      </c>
      <c r="P6" s="113"/>
      <c r="Q6" s="113"/>
      <c r="R6" s="113"/>
      <c r="S6" s="113"/>
      <c r="T6" s="113"/>
      <c r="U6" s="113"/>
      <c r="V6" s="113"/>
      <c r="W6" s="113"/>
      <c r="X6" s="113"/>
      <c r="Y6" s="113"/>
      <c r="Z6" s="28"/>
      <c r="AA6" s="38">
        <v>4</v>
      </c>
      <c r="AB6" s="68" t="s">
        <v>38</v>
      </c>
      <c r="AC6" s="68"/>
      <c r="AD6" s="68"/>
      <c r="AE6" s="68"/>
      <c r="AF6" s="39">
        <v>22</v>
      </c>
      <c r="AG6" s="40" t="s">
        <v>36</v>
      </c>
      <c r="AH6" s="11"/>
      <c r="AI6" s="11"/>
      <c r="AJ6" s="11"/>
      <c r="AK6" s="14"/>
      <c r="AL6" s="100"/>
      <c r="AM6" s="100"/>
      <c r="AN6" s="100"/>
      <c r="AO6" s="100"/>
      <c r="AP6" s="100"/>
      <c r="AQ6" s="100"/>
      <c r="AR6" s="100"/>
      <c r="AS6" s="100"/>
      <c r="AT6" s="100"/>
      <c r="AU6" s="100"/>
      <c r="AW6" s="2">
        <v>1</v>
      </c>
      <c r="AX6" s="89" t="s">
        <v>58</v>
      </c>
      <c r="AY6" s="89"/>
      <c r="AZ6" s="89"/>
      <c r="BA6" s="89"/>
      <c r="BB6" s="2">
        <v>60</v>
      </c>
      <c r="BC6" s="2" t="s">
        <v>59</v>
      </c>
      <c r="BG6" s="15"/>
      <c r="BH6" s="15"/>
      <c r="BI6" s="15"/>
      <c r="BJ6" s="15"/>
      <c r="BK6" s="15"/>
      <c r="BL6" s="15"/>
      <c r="BM6" s="15"/>
      <c r="BN6" s="15"/>
      <c r="BO6" s="15"/>
      <c r="BQ6" s="2">
        <v>3</v>
      </c>
      <c r="BR6" s="89" t="s">
        <v>27</v>
      </c>
      <c r="BS6" s="89"/>
      <c r="BT6" s="89"/>
      <c r="BU6" s="89"/>
      <c r="BV6" s="27">
        <v>24</v>
      </c>
      <c r="BW6" s="2" t="s">
        <v>30</v>
      </c>
      <c r="BZ6" s="30" t="s">
        <v>10</v>
      </c>
      <c r="CA6" s="104" t="s">
        <v>34</v>
      </c>
      <c r="CB6" s="104"/>
      <c r="CC6" s="31" t="s">
        <v>18</v>
      </c>
      <c r="CD6" s="31" t="s">
        <v>35</v>
      </c>
      <c r="CE6" s="41" t="s">
        <v>10</v>
      </c>
      <c r="CF6" s="104" t="s">
        <v>34</v>
      </c>
      <c r="CG6" s="104"/>
      <c r="CH6" s="31" t="s">
        <v>18</v>
      </c>
      <c r="CI6" s="42" t="s">
        <v>35</v>
      </c>
    </row>
    <row r="7" spans="1:87" ht="15.75">
      <c r="A7" s="111"/>
      <c r="B7" s="111"/>
      <c r="C7" s="111"/>
      <c r="D7" s="111"/>
      <c r="E7" s="111"/>
      <c r="F7" s="111"/>
      <c r="G7" s="111"/>
      <c r="H7" s="111"/>
      <c r="I7" s="111"/>
      <c r="J7" s="111"/>
      <c r="K7" s="112"/>
      <c r="L7" s="10">
        <f aca="true" t="shared" si="0" ref="L7:L12">L6+1</f>
        <v>3</v>
      </c>
      <c r="M7" s="4" t="s">
        <v>50</v>
      </c>
      <c r="P7" s="113"/>
      <c r="Q7" s="113"/>
      <c r="R7" s="113"/>
      <c r="S7" s="113"/>
      <c r="T7" s="113"/>
      <c r="U7" s="113"/>
      <c r="V7" s="113"/>
      <c r="W7" s="113"/>
      <c r="X7" s="113"/>
      <c r="Y7" s="113"/>
      <c r="Z7" s="28"/>
      <c r="AA7" s="2"/>
      <c r="AB7" s="12"/>
      <c r="AC7" s="12"/>
      <c r="AD7" s="12"/>
      <c r="AE7" s="12"/>
      <c r="AF7" s="2"/>
      <c r="AG7" s="2"/>
      <c r="AH7" s="11"/>
      <c r="AI7" s="11"/>
      <c r="AJ7" s="11"/>
      <c r="AK7" s="14"/>
      <c r="AL7" s="100"/>
      <c r="AM7" s="100"/>
      <c r="AN7" s="100"/>
      <c r="AO7" s="100"/>
      <c r="AP7" s="100"/>
      <c r="AQ7" s="100"/>
      <c r="AR7" s="100"/>
      <c r="AS7" s="100"/>
      <c r="AT7" s="100"/>
      <c r="AU7" s="100"/>
      <c r="AW7" s="2">
        <v>2</v>
      </c>
      <c r="AX7" s="89" t="s">
        <v>37</v>
      </c>
      <c r="AY7" s="89"/>
      <c r="AZ7" s="89"/>
      <c r="BA7" s="89"/>
      <c r="BB7" s="2">
        <v>28</v>
      </c>
      <c r="BC7" s="2" t="s">
        <v>60</v>
      </c>
      <c r="BG7" s="15"/>
      <c r="BH7" s="15"/>
      <c r="BI7" s="15"/>
      <c r="BJ7" s="15"/>
      <c r="BK7" s="15"/>
      <c r="BL7" s="15"/>
      <c r="BM7" s="15"/>
      <c r="BN7" s="15"/>
      <c r="BO7" s="15"/>
      <c r="BQ7" s="2"/>
      <c r="BR7" s="89"/>
      <c r="BS7" s="89"/>
      <c r="BT7" s="89"/>
      <c r="BU7" s="89"/>
      <c r="BV7" s="27"/>
      <c r="BW7" s="2"/>
      <c r="BZ7" s="33">
        <v>1</v>
      </c>
      <c r="CA7" s="105" t="s">
        <v>39</v>
      </c>
      <c r="CB7" s="105"/>
      <c r="CC7" s="34">
        <v>19.27</v>
      </c>
      <c r="CD7" s="34" t="s">
        <v>36</v>
      </c>
      <c r="CE7" s="34">
        <v>1</v>
      </c>
      <c r="CF7" s="105" t="s">
        <v>39</v>
      </c>
      <c r="CG7" s="105"/>
      <c r="CH7" s="34"/>
      <c r="CI7" s="35" t="s">
        <v>36</v>
      </c>
    </row>
    <row r="8" spans="1:87" ht="15.75">
      <c r="A8" s="112"/>
      <c r="B8" s="112"/>
      <c r="C8" s="112"/>
      <c r="D8" s="112"/>
      <c r="E8" s="112"/>
      <c r="F8" s="112"/>
      <c r="G8" s="112"/>
      <c r="H8" s="112"/>
      <c r="I8" s="112"/>
      <c r="J8" s="112"/>
      <c r="K8" s="112"/>
      <c r="L8" s="10">
        <f t="shared" si="0"/>
        <v>4</v>
      </c>
      <c r="M8" s="14" t="s">
        <v>92</v>
      </c>
      <c r="P8" s="113"/>
      <c r="Q8" s="113"/>
      <c r="R8" s="113"/>
      <c r="S8" s="113"/>
      <c r="T8" s="113"/>
      <c r="U8" s="113"/>
      <c r="V8" s="113"/>
      <c r="W8" s="113"/>
      <c r="X8" s="113"/>
      <c r="Y8" s="113"/>
      <c r="Z8" s="28"/>
      <c r="AA8" s="11"/>
      <c r="AB8" s="11"/>
      <c r="AC8" s="11"/>
      <c r="AD8" s="11"/>
      <c r="AE8" s="11"/>
      <c r="AF8" s="11"/>
      <c r="AG8" s="11"/>
      <c r="AH8" s="11"/>
      <c r="AI8" s="11"/>
      <c r="AJ8" s="11"/>
      <c r="AK8" s="14"/>
      <c r="AL8" s="100"/>
      <c r="AM8" s="100"/>
      <c r="AN8" s="100"/>
      <c r="AO8" s="100"/>
      <c r="AP8" s="100"/>
      <c r="AQ8" s="100"/>
      <c r="AR8" s="100"/>
      <c r="AS8" s="100"/>
      <c r="AT8" s="100"/>
      <c r="AU8" s="100"/>
      <c r="AW8" s="2">
        <v>3</v>
      </c>
      <c r="AX8" s="89" t="s">
        <v>39</v>
      </c>
      <c r="AY8" s="89"/>
      <c r="AZ8" s="89"/>
      <c r="BA8" s="89"/>
      <c r="BB8" s="2">
        <v>19.27</v>
      </c>
      <c r="BC8" s="2" t="s">
        <v>36</v>
      </c>
      <c r="BQ8" s="2"/>
      <c r="BR8" s="89"/>
      <c r="BS8" s="89"/>
      <c r="BT8" s="89"/>
      <c r="BU8" s="89"/>
      <c r="BV8" s="27"/>
      <c r="BW8" s="2"/>
      <c r="BZ8" s="36">
        <v>2</v>
      </c>
      <c r="CA8" s="83" t="s">
        <v>27</v>
      </c>
      <c r="CB8" s="83"/>
      <c r="CC8" s="32">
        <v>7920</v>
      </c>
      <c r="CD8" s="32" t="s">
        <v>56</v>
      </c>
      <c r="CE8" s="32">
        <v>2</v>
      </c>
      <c r="CF8" s="83" t="s">
        <v>27</v>
      </c>
      <c r="CG8" s="83"/>
      <c r="CH8" s="32">
        <v>7920</v>
      </c>
      <c r="CI8" s="37" t="s">
        <v>56</v>
      </c>
    </row>
    <row r="9" spans="12:87" ht="15.75">
      <c r="L9" s="10">
        <f t="shared" si="0"/>
        <v>5</v>
      </c>
      <c r="M9" s="4" t="s">
        <v>51</v>
      </c>
      <c r="P9" s="113"/>
      <c r="Q9" s="113"/>
      <c r="R9" s="113"/>
      <c r="S9" s="113"/>
      <c r="T9" s="113"/>
      <c r="U9" s="113"/>
      <c r="V9" s="113"/>
      <c r="W9" s="113"/>
      <c r="X9" s="113"/>
      <c r="Y9" s="113"/>
      <c r="Z9" s="28"/>
      <c r="AA9" s="11"/>
      <c r="AB9" s="11"/>
      <c r="AC9" s="11"/>
      <c r="AD9" s="11"/>
      <c r="AE9" s="11"/>
      <c r="AF9" s="11"/>
      <c r="AG9" s="11"/>
      <c r="AH9" s="11"/>
      <c r="AI9" s="11"/>
      <c r="AJ9" s="11"/>
      <c r="AK9" s="14"/>
      <c r="AL9" s="85" t="s">
        <v>77</v>
      </c>
      <c r="AM9" s="85"/>
      <c r="AN9" s="85"/>
      <c r="AO9" s="85"/>
      <c r="AP9" s="85"/>
      <c r="AQ9" s="85"/>
      <c r="AR9" s="85"/>
      <c r="AS9" s="85"/>
      <c r="AT9" s="85"/>
      <c r="AU9" s="85"/>
      <c r="AW9" s="2">
        <v>5</v>
      </c>
      <c r="AX9" s="109" t="s">
        <v>27</v>
      </c>
      <c r="AY9" s="109"/>
      <c r="AZ9" s="109"/>
      <c r="BA9" s="109"/>
      <c r="BB9" s="2">
        <v>7920</v>
      </c>
      <c r="BC9" s="2" t="s">
        <v>40</v>
      </c>
      <c r="BQ9" s="2"/>
      <c r="BR9" s="89"/>
      <c r="BS9" s="89"/>
      <c r="BT9" s="89"/>
      <c r="BU9" s="89"/>
      <c r="BV9" s="27"/>
      <c r="BW9" s="4"/>
      <c r="BZ9" s="36">
        <v>3</v>
      </c>
      <c r="CA9" s="83" t="s">
        <v>45</v>
      </c>
      <c r="CB9" s="83"/>
      <c r="CC9" s="32">
        <f>CC7*CC8</f>
        <v>152618.4</v>
      </c>
      <c r="CD9" s="32" t="s">
        <v>46</v>
      </c>
      <c r="CE9" s="32">
        <v>3</v>
      </c>
      <c r="CF9" s="83" t="s">
        <v>45</v>
      </c>
      <c r="CG9" s="83"/>
      <c r="CH9" s="32"/>
      <c r="CI9" s="37" t="s">
        <v>46</v>
      </c>
    </row>
    <row r="10" spans="2:87" ht="16.5" thickBot="1">
      <c r="B10" s="66" t="s">
        <v>6</v>
      </c>
      <c r="C10" s="66"/>
      <c r="D10" s="66"/>
      <c r="E10" s="66"/>
      <c r="F10" s="66"/>
      <c r="G10" s="66"/>
      <c r="H10" s="66"/>
      <c r="L10" s="10">
        <f>L9+1</f>
        <v>6</v>
      </c>
      <c r="M10" s="4" t="s">
        <v>52</v>
      </c>
      <c r="P10" s="113"/>
      <c r="Q10" s="113"/>
      <c r="R10" s="113"/>
      <c r="S10" s="113"/>
      <c r="T10" s="113"/>
      <c r="U10" s="113"/>
      <c r="V10" s="113"/>
      <c r="W10" s="113"/>
      <c r="X10" s="113"/>
      <c r="Y10" s="113"/>
      <c r="Z10" s="28"/>
      <c r="AA10" s="43"/>
      <c r="AB10" s="15"/>
      <c r="AC10" s="15"/>
      <c r="AD10" s="15"/>
      <c r="AE10" s="15"/>
      <c r="AF10" s="15"/>
      <c r="AG10" s="15"/>
      <c r="AH10" s="11"/>
      <c r="AI10" s="11"/>
      <c r="AJ10" s="11"/>
      <c r="AK10" s="14"/>
      <c r="AL10" s="15"/>
      <c r="AM10" s="15"/>
      <c r="AN10" s="15"/>
      <c r="AO10" s="15"/>
      <c r="AP10" s="15"/>
      <c r="AQ10" s="15"/>
      <c r="AR10" s="15"/>
      <c r="AS10" s="15"/>
      <c r="AT10" s="15"/>
      <c r="AU10" s="15"/>
      <c r="AW10" s="2">
        <v>6</v>
      </c>
      <c r="AX10" s="89" t="s">
        <v>81</v>
      </c>
      <c r="AY10" s="89"/>
      <c r="AZ10" s="89"/>
      <c r="BA10" s="89"/>
      <c r="BB10" s="18">
        <f>BB8*BB9/100000</f>
        <v>1.526184</v>
      </c>
      <c r="BC10" s="4" t="s">
        <v>41</v>
      </c>
      <c r="BQ10" s="2"/>
      <c r="BR10" s="100"/>
      <c r="BS10" s="100"/>
      <c r="BT10" s="100"/>
      <c r="BU10" s="100"/>
      <c r="BV10" s="27"/>
      <c r="BW10" s="4"/>
      <c r="BZ10" s="38">
        <v>4</v>
      </c>
      <c r="CA10" s="68" t="s">
        <v>1</v>
      </c>
      <c r="CB10" s="68"/>
      <c r="CC10" s="39">
        <f>CC9*2</f>
        <v>305236.8</v>
      </c>
      <c r="CD10" s="39" t="s">
        <v>47</v>
      </c>
      <c r="CE10" s="39">
        <v>4</v>
      </c>
      <c r="CF10" s="68" t="s">
        <v>1</v>
      </c>
      <c r="CG10" s="68"/>
      <c r="CH10" s="39"/>
      <c r="CI10" s="40" t="s">
        <v>47</v>
      </c>
    </row>
    <row r="11" spans="2:87" ht="16.5" customHeight="1" thickBot="1">
      <c r="B11" s="66"/>
      <c r="C11" s="66"/>
      <c r="D11" s="66"/>
      <c r="E11" s="66"/>
      <c r="F11" s="66"/>
      <c r="G11" s="66"/>
      <c r="H11" s="66"/>
      <c r="L11" s="10">
        <f>L10+1</f>
        <v>7</v>
      </c>
      <c r="M11" s="4" t="s">
        <v>53</v>
      </c>
      <c r="P11" s="113"/>
      <c r="Q11" s="113"/>
      <c r="R11" s="113"/>
      <c r="S11" s="113"/>
      <c r="T11" s="113"/>
      <c r="U11" s="113"/>
      <c r="V11" s="113"/>
      <c r="W11" s="113"/>
      <c r="X11" s="113"/>
      <c r="Y11" s="113"/>
      <c r="Z11" s="28"/>
      <c r="AA11" s="5"/>
      <c r="AB11" s="45"/>
      <c r="AC11" s="45"/>
      <c r="AD11" s="45"/>
      <c r="AE11" s="45"/>
      <c r="AF11" s="5"/>
      <c r="AG11" s="5"/>
      <c r="AH11" s="11"/>
      <c r="AI11" s="11"/>
      <c r="AJ11" s="11"/>
      <c r="AK11" s="14"/>
      <c r="AM11" s="67" t="s">
        <v>78</v>
      </c>
      <c r="AN11" s="67"/>
      <c r="AO11" s="67"/>
      <c r="AP11" s="15"/>
      <c r="AQ11" s="15"/>
      <c r="AR11" s="15"/>
      <c r="AS11" s="15"/>
      <c r="AT11" s="15"/>
      <c r="AU11" s="15"/>
      <c r="AW11" s="2">
        <v>7</v>
      </c>
      <c r="AX11" s="89" t="s">
        <v>0</v>
      </c>
      <c r="AY11" s="89"/>
      <c r="AZ11" s="89"/>
      <c r="BA11" s="89"/>
      <c r="BB11" s="18">
        <f>BB10*2</f>
        <v>3.052368</v>
      </c>
      <c r="BC11" s="4" t="s">
        <v>22</v>
      </c>
      <c r="BR11" s="100"/>
      <c r="BS11" s="100"/>
      <c r="BT11" s="100"/>
      <c r="BU11" s="100"/>
      <c r="BZ11" s="58"/>
      <c r="CA11" s="107"/>
      <c r="CB11" s="107"/>
      <c r="CC11" s="58"/>
      <c r="CD11" s="58"/>
      <c r="CE11" s="58"/>
      <c r="CF11" s="107"/>
      <c r="CG11" s="107"/>
      <c r="CH11" s="58"/>
      <c r="CI11" s="58"/>
    </row>
    <row r="12" spans="2:87" ht="15.75">
      <c r="B12" s="66"/>
      <c r="C12" s="66"/>
      <c r="D12" s="66"/>
      <c r="E12" s="66"/>
      <c r="F12" s="66"/>
      <c r="G12" s="66"/>
      <c r="H12" s="66"/>
      <c r="L12" s="10">
        <f t="shared" si="0"/>
        <v>8</v>
      </c>
      <c r="M12" s="4" t="s">
        <v>54</v>
      </c>
      <c r="P12" s="62"/>
      <c r="Q12" s="62"/>
      <c r="R12" s="62"/>
      <c r="S12" s="62"/>
      <c r="T12" s="62"/>
      <c r="U12" s="62"/>
      <c r="V12" s="62"/>
      <c r="W12" s="62"/>
      <c r="X12" s="62"/>
      <c r="Y12" s="62"/>
      <c r="Z12" s="28"/>
      <c r="AA12" s="2"/>
      <c r="AB12" s="12"/>
      <c r="AC12" s="12"/>
      <c r="AD12" s="12"/>
      <c r="AE12" s="12"/>
      <c r="AF12" s="2"/>
      <c r="AG12" s="2"/>
      <c r="AH12" s="11"/>
      <c r="AI12" s="11"/>
      <c r="AJ12" s="11"/>
      <c r="AK12" s="14"/>
      <c r="AM12" s="54" t="s">
        <v>10</v>
      </c>
      <c r="AN12" s="87" t="s">
        <v>17</v>
      </c>
      <c r="AO12" s="87"/>
      <c r="AP12" s="87"/>
      <c r="AQ12" s="87"/>
      <c r="AR12" s="55" t="s">
        <v>18</v>
      </c>
      <c r="AS12" s="56" t="s">
        <v>19</v>
      </c>
      <c r="AT12" s="15"/>
      <c r="AU12" s="15"/>
      <c r="AX12" s="89"/>
      <c r="AY12" s="89"/>
      <c r="AZ12" s="89"/>
      <c r="BA12" s="89"/>
      <c r="BB12" s="18"/>
      <c r="BC12" s="4"/>
      <c r="BZ12" s="60"/>
      <c r="CA12" s="60"/>
      <c r="CB12" s="60"/>
      <c r="CC12" s="61"/>
      <c r="CD12" s="60"/>
      <c r="CE12" s="60"/>
      <c r="CF12" s="60"/>
      <c r="CG12" s="60"/>
      <c r="CH12" s="61"/>
      <c r="CI12" s="60"/>
    </row>
    <row r="13" spans="2:87" ht="15.75" customHeight="1">
      <c r="B13" s="66"/>
      <c r="C13" s="66"/>
      <c r="D13" s="66"/>
      <c r="E13" s="66"/>
      <c r="F13" s="66"/>
      <c r="G13" s="66"/>
      <c r="H13" s="66"/>
      <c r="L13" s="10"/>
      <c r="P13" s="65" t="s">
        <v>61</v>
      </c>
      <c r="Q13" s="65" t="s">
        <v>62</v>
      </c>
      <c r="R13" s="65"/>
      <c r="S13" s="15"/>
      <c r="T13" s="65" t="s">
        <v>63</v>
      </c>
      <c r="U13" s="65"/>
      <c r="V13" s="65" t="s">
        <v>95</v>
      </c>
      <c r="W13" s="72"/>
      <c r="X13" s="72"/>
      <c r="Y13" s="15"/>
      <c r="Z13" s="28"/>
      <c r="AA13" s="2"/>
      <c r="AB13" s="12"/>
      <c r="AC13" s="12"/>
      <c r="AD13" s="12"/>
      <c r="AE13" s="12"/>
      <c r="AF13" s="2"/>
      <c r="AG13" s="2"/>
      <c r="AH13" s="11"/>
      <c r="AI13" s="11"/>
      <c r="AJ13" s="11"/>
      <c r="AK13" s="14"/>
      <c r="AM13" s="36">
        <v>1</v>
      </c>
      <c r="AN13" s="83" t="s">
        <v>74</v>
      </c>
      <c r="AO13" s="83"/>
      <c r="AP13" s="83"/>
      <c r="AQ13" s="83"/>
      <c r="AR13" s="32">
        <v>80</v>
      </c>
      <c r="AS13" s="37" t="s">
        <v>59</v>
      </c>
      <c r="AT13" s="15"/>
      <c r="AU13" s="15"/>
      <c r="AV13" s="6" t="s">
        <v>21</v>
      </c>
      <c r="AX13" s="100"/>
      <c r="AY13" s="100"/>
      <c r="AZ13" s="100"/>
      <c r="BA13" s="100"/>
      <c r="BB13" s="100"/>
      <c r="BC13" s="100"/>
      <c r="BD13" s="100"/>
      <c r="BZ13" s="106" t="s">
        <v>5</v>
      </c>
      <c r="CA13" s="106"/>
      <c r="CB13" s="106"/>
      <c r="CC13" s="106"/>
      <c r="CD13" s="106"/>
      <c r="CE13" s="106"/>
      <c r="CF13" s="106"/>
      <c r="CG13" s="106"/>
      <c r="CH13" s="106"/>
      <c r="CI13" s="106"/>
    </row>
    <row r="14" spans="2:87" ht="16.5" customHeight="1">
      <c r="B14" s="66"/>
      <c r="C14" s="66"/>
      <c r="D14" s="66"/>
      <c r="E14" s="66"/>
      <c r="F14" s="66"/>
      <c r="G14" s="66"/>
      <c r="H14" s="66"/>
      <c r="L14" s="10"/>
      <c r="P14" s="65"/>
      <c r="Q14" s="71" t="s">
        <v>64</v>
      </c>
      <c r="R14" s="71" t="s">
        <v>94</v>
      </c>
      <c r="S14" s="53"/>
      <c r="T14" s="71" t="s">
        <v>64</v>
      </c>
      <c r="U14" s="71" t="s">
        <v>94</v>
      </c>
      <c r="V14" s="72"/>
      <c r="W14" s="72"/>
      <c r="X14" s="72"/>
      <c r="Y14" s="15"/>
      <c r="Z14" s="28"/>
      <c r="AA14" s="2"/>
      <c r="AB14" s="12"/>
      <c r="AC14" s="12"/>
      <c r="AD14" s="12"/>
      <c r="AE14" s="12"/>
      <c r="AF14" s="2"/>
      <c r="AG14" s="2"/>
      <c r="AH14" s="11"/>
      <c r="AI14" s="11"/>
      <c r="AJ14" s="11"/>
      <c r="AK14" s="14"/>
      <c r="AM14" s="36">
        <v>2</v>
      </c>
      <c r="AN14" s="83" t="s">
        <v>37</v>
      </c>
      <c r="AO14" s="83"/>
      <c r="AP14" s="83"/>
      <c r="AQ14" s="83"/>
      <c r="AR14" s="32">
        <v>30</v>
      </c>
      <c r="AS14" s="37" t="s">
        <v>60</v>
      </c>
      <c r="AT14" s="15"/>
      <c r="AU14" s="15"/>
      <c r="AW14" s="4" t="s">
        <v>82</v>
      </c>
      <c r="AX14" s="15"/>
      <c r="AY14" s="15"/>
      <c r="AZ14" s="15"/>
      <c r="BA14" s="15"/>
      <c r="BB14" s="15"/>
      <c r="BC14" s="15"/>
      <c r="BD14" s="15"/>
      <c r="BZ14" s="106"/>
      <c r="CA14" s="106"/>
      <c r="CB14" s="106"/>
      <c r="CC14" s="106"/>
      <c r="CD14" s="106"/>
      <c r="CE14" s="106"/>
      <c r="CF14" s="106"/>
      <c r="CG14" s="106"/>
      <c r="CH14" s="106"/>
      <c r="CI14" s="106"/>
    </row>
    <row r="15" spans="2:87" ht="15.75" customHeight="1" thickBot="1">
      <c r="B15" s="66"/>
      <c r="C15" s="66"/>
      <c r="D15" s="66"/>
      <c r="E15" s="66"/>
      <c r="F15" s="66"/>
      <c r="G15" s="66"/>
      <c r="H15" s="66"/>
      <c r="L15" s="10"/>
      <c r="P15" s="65"/>
      <c r="Q15" s="71"/>
      <c r="R15" s="71"/>
      <c r="S15" s="26"/>
      <c r="T15" s="71"/>
      <c r="U15" s="71"/>
      <c r="V15" s="63" t="s">
        <v>67</v>
      </c>
      <c r="W15" s="26"/>
      <c r="X15" s="63" t="s">
        <v>68</v>
      </c>
      <c r="Y15" s="15"/>
      <c r="Z15" s="28"/>
      <c r="AA15" s="11"/>
      <c r="AB15" s="11"/>
      <c r="AC15" s="11"/>
      <c r="AD15" s="11"/>
      <c r="AE15" s="11"/>
      <c r="AF15" s="11"/>
      <c r="AG15" s="11"/>
      <c r="AH15" s="11"/>
      <c r="AI15" s="11"/>
      <c r="AJ15" s="11"/>
      <c r="AK15" s="14"/>
      <c r="AM15" s="38">
        <v>3</v>
      </c>
      <c r="AN15" s="68" t="s">
        <v>79</v>
      </c>
      <c r="AO15" s="68"/>
      <c r="AP15" s="68"/>
      <c r="AQ15" s="68"/>
      <c r="AR15" s="39">
        <f>10.9*0.9</f>
        <v>9.81</v>
      </c>
      <c r="AS15" s="40" t="s">
        <v>36</v>
      </c>
      <c r="AT15" s="15"/>
      <c r="AU15" s="15"/>
      <c r="AW15" s="5" t="s">
        <v>10</v>
      </c>
      <c r="AX15" s="88" t="s">
        <v>17</v>
      </c>
      <c r="AY15" s="88"/>
      <c r="AZ15" s="88"/>
      <c r="BA15" s="88"/>
      <c r="BB15" s="5" t="s">
        <v>18</v>
      </c>
      <c r="BC15" s="5" t="s">
        <v>19</v>
      </c>
      <c r="BZ15" s="59"/>
      <c r="CA15" s="59"/>
      <c r="CB15" s="59"/>
      <c r="CC15" s="59"/>
      <c r="CD15" s="59"/>
      <c r="CE15" s="59"/>
      <c r="CF15" s="59"/>
      <c r="CG15" s="59"/>
      <c r="CH15" s="59"/>
      <c r="CI15" s="59"/>
    </row>
    <row r="16" spans="2:87" ht="15.75">
      <c r="B16" s="66"/>
      <c r="C16" s="66"/>
      <c r="D16" s="66"/>
      <c r="E16" s="66"/>
      <c r="F16" s="66"/>
      <c r="G16" s="66"/>
      <c r="H16" s="66"/>
      <c r="L16" s="10"/>
      <c r="Q16" s="2"/>
      <c r="R16" s="2"/>
      <c r="S16" s="2"/>
      <c r="T16" s="2"/>
      <c r="U16" s="2"/>
      <c r="V16" s="2"/>
      <c r="X16" s="2"/>
      <c r="Y16" s="15"/>
      <c r="Z16" s="28"/>
      <c r="AA16" s="11"/>
      <c r="AB16" s="11"/>
      <c r="AC16" s="11"/>
      <c r="AD16" s="11"/>
      <c r="AE16" s="11"/>
      <c r="AF16" s="11"/>
      <c r="AG16" s="11"/>
      <c r="AH16" s="11"/>
      <c r="AI16" s="11"/>
      <c r="AJ16" s="11"/>
      <c r="AK16" s="14"/>
      <c r="AL16" s="15"/>
      <c r="AT16" s="15"/>
      <c r="AU16" s="15"/>
      <c r="AW16" s="2">
        <v>1</v>
      </c>
      <c r="AX16" s="89" t="s">
        <v>58</v>
      </c>
      <c r="AY16" s="89"/>
      <c r="AZ16" s="89"/>
      <c r="BA16" s="89"/>
      <c r="BB16" s="2">
        <v>80</v>
      </c>
      <c r="BC16" s="2" t="s">
        <v>59</v>
      </c>
      <c r="BZ16" s="59"/>
      <c r="CA16" s="59"/>
      <c r="CB16" s="59"/>
      <c r="CC16" s="59"/>
      <c r="CD16" s="59"/>
      <c r="CE16" s="59"/>
      <c r="CF16" s="59"/>
      <c r="CG16" s="59"/>
      <c r="CH16" s="59"/>
      <c r="CI16" s="59"/>
    </row>
    <row r="17" spans="2:55" ht="15.75" customHeight="1">
      <c r="B17" s="66"/>
      <c r="C17" s="66"/>
      <c r="D17" s="66"/>
      <c r="E17" s="66"/>
      <c r="F17" s="66"/>
      <c r="G17" s="66"/>
      <c r="H17" s="66"/>
      <c r="L17" s="10"/>
      <c r="P17" s="43" t="s">
        <v>65</v>
      </c>
      <c r="Q17" s="50"/>
      <c r="R17" s="50"/>
      <c r="S17" s="50"/>
      <c r="T17" s="50"/>
      <c r="U17" s="50"/>
      <c r="V17" s="50"/>
      <c r="X17" s="50"/>
      <c r="Y17" s="15"/>
      <c r="Z17" s="28"/>
      <c r="AA17" s="43"/>
      <c r="AB17" s="15"/>
      <c r="AC17" s="15"/>
      <c r="AD17" s="15"/>
      <c r="AE17" s="15"/>
      <c r="AF17" s="15"/>
      <c r="AG17" s="15"/>
      <c r="AH17" s="11"/>
      <c r="AI17" s="11"/>
      <c r="AJ17" s="11"/>
      <c r="AK17" s="14"/>
      <c r="AL17" s="15"/>
      <c r="AT17" s="15"/>
      <c r="AU17" s="15"/>
      <c r="AW17" s="2">
        <v>2</v>
      </c>
      <c r="AX17" s="89" t="s">
        <v>37</v>
      </c>
      <c r="AY17" s="89"/>
      <c r="AZ17" s="89"/>
      <c r="BA17" s="89"/>
      <c r="BB17" s="2">
        <v>30</v>
      </c>
      <c r="BC17" s="2" t="s">
        <v>60</v>
      </c>
    </row>
    <row r="18" spans="2:55" ht="15.75">
      <c r="B18" s="66"/>
      <c r="C18" s="66"/>
      <c r="D18" s="66"/>
      <c r="E18" s="66"/>
      <c r="F18" s="66"/>
      <c r="G18" s="66"/>
      <c r="H18" s="66"/>
      <c r="L18" s="10"/>
      <c r="P18" s="51">
        <v>0.6458333333333334</v>
      </c>
      <c r="Q18" s="50">
        <v>32.5</v>
      </c>
      <c r="R18" s="50">
        <v>39</v>
      </c>
      <c r="S18" s="2"/>
      <c r="T18" s="50">
        <v>32.5</v>
      </c>
      <c r="U18" s="50">
        <v>41</v>
      </c>
      <c r="V18" s="2">
        <f>R18-Q18</f>
        <v>6.5</v>
      </c>
      <c r="X18" s="50">
        <f>U18-T18</f>
        <v>8.5</v>
      </c>
      <c r="Y18" s="15"/>
      <c r="Z18" s="28"/>
      <c r="AA18" s="5"/>
      <c r="AB18" s="45"/>
      <c r="AC18" s="45"/>
      <c r="AD18" s="45"/>
      <c r="AE18" s="45"/>
      <c r="AF18" s="5"/>
      <c r="AG18" s="5"/>
      <c r="AH18" s="11"/>
      <c r="AI18" s="11"/>
      <c r="AJ18" s="11"/>
      <c r="AK18" s="14"/>
      <c r="AL18" s="85" t="s">
        <v>80</v>
      </c>
      <c r="AM18" s="85"/>
      <c r="AN18" s="85"/>
      <c r="AO18" s="85"/>
      <c r="AP18" s="85"/>
      <c r="AQ18" s="85"/>
      <c r="AR18" s="85"/>
      <c r="AS18" s="85"/>
      <c r="AT18" s="85"/>
      <c r="AU18" s="85"/>
      <c r="AW18" s="2">
        <v>3</v>
      </c>
      <c r="AX18" s="89" t="s">
        <v>39</v>
      </c>
      <c r="AY18" s="89"/>
      <c r="AZ18" s="89"/>
      <c r="BA18" s="89"/>
      <c r="BB18" s="2">
        <v>9.81</v>
      </c>
      <c r="BC18" s="2" t="s">
        <v>36</v>
      </c>
    </row>
    <row r="19" spans="2:55" ht="15.75">
      <c r="B19" s="66"/>
      <c r="C19" s="66"/>
      <c r="D19" s="66"/>
      <c r="E19" s="66"/>
      <c r="F19" s="66"/>
      <c r="G19" s="66"/>
      <c r="H19" s="66"/>
      <c r="L19" s="10"/>
      <c r="P19" s="51">
        <v>0.7708333333333334</v>
      </c>
      <c r="Q19" s="50">
        <v>32</v>
      </c>
      <c r="R19" s="50">
        <v>39</v>
      </c>
      <c r="S19" s="2"/>
      <c r="T19" s="50">
        <v>32</v>
      </c>
      <c r="U19" s="50">
        <v>40</v>
      </c>
      <c r="V19" s="2">
        <f>R19-Q19</f>
        <v>7</v>
      </c>
      <c r="X19" s="50">
        <f>U19-T19</f>
        <v>8</v>
      </c>
      <c r="Y19" s="15"/>
      <c r="Z19" s="28"/>
      <c r="AA19" s="2"/>
      <c r="AB19" s="12"/>
      <c r="AC19" s="12"/>
      <c r="AD19" s="12"/>
      <c r="AE19" s="12"/>
      <c r="AF19" s="2"/>
      <c r="AG19" s="2"/>
      <c r="AH19" s="11"/>
      <c r="AI19" s="11"/>
      <c r="AJ19" s="11"/>
      <c r="AK19" s="14"/>
      <c r="AL19" s="85" t="s">
        <v>4</v>
      </c>
      <c r="AM19" s="85"/>
      <c r="AN19" s="85"/>
      <c r="AO19" s="85"/>
      <c r="AP19" s="85"/>
      <c r="AQ19" s="85"/>
      <c r="AR19" s="85"/>
      <c r="AS19" s="85"/>
      <c r="AT19" s="85"/>
      <c r="AU19" s="85"/>
      <c r="AW19" s="2">
        <v>5</v>
      </c>
      <c r="AX19" s="109" t="s">
        <v>27</v>
      </c>
      <c r="AY19" s="109"/>
      <c r="AZ19" s="109"/>
      <c r="BA19" s="109"/>
      <c r="BB19" s="2">
        <v>7920</v>
      </c>
      <c r="BC19" s="2" t="s">
        <v>40</v>
      </c>
    </row>
    <row r="20" spans="2:81" ht="15.75">
      <c r="B20" s="66"/>
      <c r="C20" s="66"/>
      <c r="D20" s="66"/>
      <c r="E20" s="66"/>
      <c r="F20" s="66"/>
      <c r="G20" s="66"/>
      <c r="H20" s="66"/>
      <c r="L20" s="10"/>
      <c r="P20" s="51">
        <v>0.875</v>
      </c>
      <c r="Q20" s="50">
        <v>31</v>
      </c>
      <c r="R20" s="50">
        <v>38.5</v>
      </c>
      <c r="S20" s="2"/>
      <c r="T20" s="50">
        <v>31</v>
      </c>
      <c r="U20" s="50">
        <v>39.5</v>
      </c>
      <c r="V20" s="2">
        <f>R20-Q20</f>
        <v>7.5</v>
      </c>
      <c r="X20" s="50">
        <f>U20-T20</f>
        <v>8.5</v>
      </c>
      <c r="Y20" s="15"/>
      <c r="Z20" s="28"/>
      <c r="AA20" s="2"/>
      <c r="AB20" s="12"/>
      <c r="AC20" s="12"/>
      <c r="AD20" s="12"/>
      <c r="AE20" s="12"/>
      <c r="AF20" s="2"/>
      <c r="AG20" s="2"/>
      <c r="AH20" s="11"/>
      <c r="AI20" s="11"/>
      <c r="AJ20" s="11"/>
      <c r="AK20" s="14"/>
      <c r="AL20" s="86"/>
      <c r="AM20" s="86"/>
      <c r="AN20" s="86"/>
      <c r="AO20" s="86"/>
      <c r="AP20" s="86"/>
      <c r="AQ20" s="86"/>
      <c r="AR20" s="86"/>
      <c r="AS20" s="86"/>
      <c r="AT20" s="86"/>
      <c r="AU20" s="86"/>
      <c r="AW20" s="2">
        <v>6</v>
      </c>
      <c r="AX20" s="89" t="s">
        <v>81</v>
      </c>
      <c r="AY20" s="89"/>
      <c r="AZ20" s="89"/>
      <c r="BA20" s="89"/>
      <c r="BB20" s="18">
        <f>BB18*BB19/100000</f>
        <v>0.776952</v>
      </c>
      <c r="BC20" s="4" t="s">
        <v>41</v>
      </c>
      <c r="BZ20" s="24"/>
      <c r="CB20" s="2"/>
      <c r="CC20" s="4"/>
    </row>
    <row r="21" spans="2:55" ht="15.75">
      <c r="B21" s="66"/>
      <c r="C21" s="66"/>
      <c r="D21" s="66"/>
      <c r="E21" s="66"/>
      <c r="F21" s="66"/>
      <c r="G21" s="66"/>
      <c r="H21" s="66"/>
      <c r="L21" s="10"/>
      <c r="P21" s="50"/>
      <c r="Q21" s="50"/>
      <c r="R21" s="50"/>
      <c r="S21" s="2"/>
      <c r="T21" s="50"/>
      <c r="U21" s="50"/>
      <c r="V21" s="2"/>
      <c r="X21" s="50"/>
      <c r="Y21" s="15"/>
      <c r="Z21" s="28"/>
      <c r="AA21" s="2"/>
      <c r="AB21" s="12"/>
      <c r="AC21" s="12"/>
      <c r="AD21" s="12"/>
      <c r="AE21" s="12"/>
      <c r="AF21" s="2"/>
      <c r="AG21" s="2"/>
      <c r="AH21" s="11"/>
      <c r="AI21" s="11"/>
      <c r="AJ21" s="11"/>
      <c r="AK21" s="14"/>
      <c r="AL21" s="86"/>
      <c r="AM21" s="86"/>
      <c r="AN21" s="86"/>
      <c r="AO21" s="86"/>
      <c r="AP21" s="86"/>
      <c r="AQ21" s="86"/>
      <c r="AR21" s="86"/>
      <c r="AS21" s="86"/>
      <c r="AT21" s="86"/>
      <c r="AU21" s="86"/>
      <c r="AW21" s="2">
        <v>7</v>
      </c>
      <c r="AX21" s="89" t="s">
        <v>0</v>
      </c>
      <c r="AY21" s="89"/>
      <c r="AZ21" s="89"/>
      <c r="BA21" s="89"/>
      <c r="BB21" s="18">
        <f>BB20*2</f>
        <v>1.553904</v>
      </c>
      <c r="BC21" s="4" t="s">
        <v>22</v>
      </c>
    </row>
    <row r="22" spans="2:54" ht="15.75" customHeight="1">
      <c r="B22" s="66"/>
      <c r="C22" s="66"/>
      <c r="D22" s="66"/>
      <c r="E22" s="66"/>
      <c r="F22" s="66"/>
      <c r="G22" s="66"/>
      <c r="H22" s="66"/>
      <c r="L22" s="10"/>
      <c r="P22" s="52" t="s">
        <v>66</v>
      </c>
      <c r="Q22" s="50"/>
      <c r="R22" s="50"/>
      <c r="S22" s="2"/>
      <c r="T22" s="50"/>
      <c r="U22" s="50"/>
      <c r="V22" s="2"/>
      <c r="X22" s="50"/>
      <c r="Y22" s="15"/>
      <c r="Z22" s="28"/>
      <c r="AA22" s="11"/>
      <c r="AB22" s="11"/>
      <c r="AC22" s="11"/>
      <c r="AD22" s="11"/>
      <c r="AE22" s="11"/>
      <c r="AF22" s="11"/>
      <c r="AG22" s="11"/>
      <c r="AH22" s="11"/>
      <c r="AI22" s="11"/>
      <c r="AJ22" s="11"/>
      <c r="AK22" s="14"/>
      <c r="AL22" s="86"/>
      <c r="AM22" s="86"/>
      <c r="AN22" s="86"/>
      <c r="AO22" s="86"/>
      <c r="AP22" s="86"/>
      <c r="AQ22" s="86"/>
      <c r="AR22" s="86"/>
      <c r="AS22" s="86"/>
      <c r="AT22" s="86"/>
      <c r="AU22" s="86"/>
      <c r="AX22" s="4"/>
      <c r="AY22" s="4"/>
      <c r="AZ22" s="4"/>
      <c r="BA22" s="4"/>
      <c r="BB22" s="21"/>
    </row>
    <row r="23" spans="2:53" ht="15.75" customHeight="1">
      <c r="B23" s="66"/>
      <c r="C23" s="66"/>
      <c r="D23" s="66"/>
      <c r="E23" s="66"/>
      <c r="F23" s="66"/>
      <c r="G23" s="66"/>
      <c r="H23" s="66"/>
      <c r="L23" s="10"/>
      <c r="P23" s="51">
        <v>0.3958333333333333</v>
      </c>
      <c r="Q23" s="50">
        <v>31.5</v>
      </c>
      <c r="R23" s="50">
        <v>38</v>
      </c>
      <c r="S23" s="2"/>
      <c r="T23" s="50">
        <v>31.5</v>
      </c>
      <c r="U23" s="50">
        <v>39</v>
      </c>
      <c r="V23" s="2">
        <f>R23-Q23</f>
        <v>6.5</v>
      </c>
      <c r="X23" s="50">
        <f>U23-T23</f>
        <v>7.5</v>
      </c>
      <c r="Y23" s="15"/>
      <c r="Z23" s="15"/>
      <c r="AA23" s="15"/>
      <c r="AB23" s="15"/>
      <c r="AC23" s="15"/>
      <c r="AD23" s="15"/>
      <c r="AE23" s="15"/>
      <c r="AF23" s="15"/>
      <c r="AG23" s="15"/>
      <c r="AH23" s="15"/>
      <c r="AI23" s="15"/>
      <c r="AJ23" s="15"/>
      <c r="AK23" s="14"/>
      <c r="AL23" s="15"/>
      <c r="AM23" s="15"/>
      <c r="AN23" s="15"/>
      <c r="AO23" s="15"/>
      <c r="AP23" s="15"/>
      <c r="AQ23" s="15"/>
      <c r="AR23" s="15"/>
      <c r="AS23" s="15"/>
      <c r="AT23" s="15"/>
      <c r="AU23" s="15"/>
      <c r="AW23" s="4" t="s">
        <v>83</v>
      </c>
      <c r="AY23" s="2">
        <f>BB8-BB18</f>
        <v>9.459999999999999</v>
      </c>
      <c r="AZ23" s="4" t="s">
        <v>36</v>
      </c>
      <c r="BA23" s="4"/>
    </row>
    <row r="24" spans="2:54" ht="15.75">
      <c r="B24" s="66"/>
      <c r="C24" s="66"/>
      <c r="D24" s="66"/>
      <c r="E24" s="66"/>
      <c r="F24" s="66"/>
      <c r="G24" s="66"/>
      <c r="H24" s="66"/>
      <c r="L24" s="10"/>
      <c r="P24" s="51">
        <v>0.5416666666666666</v>
      </c>
      <c r="Q24" s="50">
        <v>32</v>
      </c>
      <c r="R24" s="50">
        <v>38.5</v>
      </c>
      <c r="S24" s="2"/>
      <c r="T24" s="50">
        <v>32</v>
      </c>
      <c r="U24" s="50">
        <v>39</v>
      </c>
      <c r="V24" s="2">
        <f>R24-Q24</f>
        <v>6.5</v>
      </c>
      <c r="X24" s="50">
        <f>U24-T24</f>
        <v>7</v>
      </c>
      <c r="Y24" s="15"/>
      <c r="Z24" s="15"/>
      <c r="AA24" s="15"/>
      <c r="AB24" s="15"/>
      <c r="AC24" s="15"/>
      <c r="AD24" s="15"/>
      <c r="AE24" s="15"/>
      <c r="AF24" s="15"/>
      <c r="AG24" s="15"/>
      <c r="AH24" s="15"/>
      <c r="AI24" s="15"/>
      <c r="AJ24" s="15"/>
      <c r="AK24" s="14"/>
      <c r="AL24" s="15"/>
      <c r="AM24" s="15"/>
      <c r="AN24" s="15"/>
      <c r="AO24" s="15"/>
      <c r="AP24" s="15"/>
      <c r="AQ24" s="15"/>
      <c r="AR24" s="15"/>
      <c r="AS24" s="15"/>
      <c r="AT24" s="15"/>
      <c r="AU24" s="15"/>
      <c r="AW24" s="24" t="s">
        <v>84</v>
      </c>
      <c r="AY24" s="18">
        <f>BB11-BB21</f>
        <v>1.498464</v>
      </c>
      <c r="AZ24" s="4" t="s">
        <v>42</v>
      </c>
      <c r="BA24" s="4"/>
      <c r="BB24" s="20"/>
    </row>
    <row r="25" spans="2:56" ht="15.75">
      <c r="B25" s="66"/>
      <c r="C25" s="66"/>
      <c r="D25" s="66"/>
      <c r="E25" s="66"/>
      <c r="F25" s="66"/>
      <c r="G25" s="66"/>
      <c r="H25" s="66"/>
      <c r="L25" s="10"/>
      <c r="P25" s="50"/>
      <c r="Q25" s="15"/>
      <c r="R25" s="15"/>
      <c r="S25" s="15"/>
      <c r="T25" s="15"/>
      <c r="U25" s="15"/>
      <c r="V25" s="15"/>
      <c r="W25" s="15"/>
      <c r="X25" s="15"/>
      <c r="Y25" s="15"/>
      <c r="Z25" s="28"/>
      <c r="AA25" s="2"/>
      <c r="AB25" s="12"/>
      <c r="AC25" s="12"/>
      <c r="AD25" s="12"/>
      <c r="AE25" s="12"/>
      <c r="AF25" s="2"/>
      <c r="AG25" s="2"/>
      <c r="AH25" s="11"/>
      <c r="AI25" s="11"/>
      <c r="AJ25" s="11"/>
      <c r="AK25" s="14"/>
      <c r="AL25" s="15"/>
      <c r="AM25" s="15"/>
      <c r="AN25" s="15"/>
      <c r="AO25" s="15"/>
      <c r="AP25" s="15"/>
      <c r="AQ25" s="15"/>
      <c r="AR25" s="15"/>
      <c r="AS25" s="15"/>
      <c r="AT25" s="15"/>
      <c r="AU25" s="15"/>
      <c r="AV25" s="12"/>
      <c r="AW25" s="49" t="s">
        <v>85</v>
      </c>
      <c r="AX25" s="2"/>
      <c r="AY25" s="2">
        <v>1</v>
      </c>
      <c r="AZ25" s="4" t="s">
        <v>22</v>
      </c>
      <c r="BA25" s="4"/>
      <c r="BB25" s="110"/>
      <c r="BC25" s="110"/>
      <c r="BD25" s="110"/>
    </row>
    <row r="26" spans="2:53" ht="15.75">
      <c r="B26" s="66"/>
      <c r="C26" s="66"/>
      <c r="D26" s="66"/>
      <c r="E26" s="66"/>
      <c r="F26" s="66"/>
      <c r="G26" s="66"/>
      <c r="H26" s="66"/>
      <c r="L26" s="10"/>
      <c r="P26" s="85" t="s">
        <v>69</v>
      </c>
      <c r="Q26" s="85"/>
      <c r="R26" s="85"/>
      <c r="S26" s="85"/>
      <c r="T26" s="85"/>
      <c r="U26" s="85"/>
      <c r="V26" s="85"/>
      <c r="W26" s="85"/>
      <c r="X26" s="85"/>
      <c r="Y26" s="15"/>
      <c r="Z26" s="28"/>
      <c r="AA26" s="2"/>
      <c r="AB26" s="12"/>
      <c r="AC26" s="12"/>
      <c r="AD26" s="12"/>
      <c r="AE26" s="12"/>
      <c r="AF26" s="2"/>
      <c r="AG26" s="2"/>
      <c r="AH26" s="11"/>
      <c r="AI26" s="11"/>
      <c r="AJ26" s="11"/>
      <c r="AK26" s="14"/>
      <c r="AL26" s="15"/>
      <c r="AM26" s="15"/>
      <c r="AN26" s="15"/>
      <c r="AO26" s="15"/>
      <c r="AP26" s="15"/>
      <c r="AQ26" s="15"/>
      <c r="AR26" s="15"/>
      <c r="AS26" s="15"/>
      <c r="AT26" s="15"/>
      <c r="AU26" s="15"/>
      <c r="AV26" s="44"/>
      <c r="AW26" s="22" t="s">
        <v>57</v>
      </c>
      <c r="AX26" s="2"/>
      <c r="AY26" s="18">
        <f>AY25/AY24*12</f>
        <v>8.008200397206739</v>
      </c>
      <c r="AZ26" s="57" t="s">
        <v>23</v>
      </c>
      <c r="BA26" s="4"/>
    </row>
    <row r="27" spans="2:54" ht="15.75" customHeight="1">
      <c r="B27" s="66"/>
      <c r="C27" s="66"/>
      <c r="D27" s="66"/>
      <c r="E27" s="66"/>
      <c r="F27" s="66"/>
      <c r="G27" s="66"/>
      <c r="H27" s="66"/>
      <c r="P27" s="85" t="s">
        <v>70</v>
      </c>
      <c r="Q27" s="85"/>
      <c r="R27" s="85"/>
      <c r="S27" s="85"/>
      <c r="T27" s="85"/>
      <c r="U27" s="85"/>
      <c r="V27" s="85"/>
      <c r="W27" s="85"/>
      <c r="X27" s="85"/>
      <c r="Y27" s="15"/>
      <c r="Z27" s="28"/>
      <c r="AA27" s="11"/>
      <c r="AB27" s="11"/>
      <c r="AC27" s="11"/>
      <c r="AD27" s="11"/>
      <c r="AE27" s="11"/>
      <c r="AF27" s="11"/>
      <c r="AG27" s="11"/>
      <c r="AH27" s="11"/>
      <c r="AI27" s="11"/>
      <c r="AJ27" s="11"/>
      <c r="AK27" s="14"/>
      <c r="AL27" s="15"/>
      <c r="AM27" s="15"/>
      <c r="AN27" s="15"/>
      <c r="AO27" s="15"/>
      <c r="AP27" s="15"/>
      <c r="AQ27" s="15"/>
      <c r="AR27" s="15"/>
      <c r="AS27" s="15"/>
      <c r="AT27" s="15"/>
      <c r="AU27" s="15"/>
      <c r="AV27" s="44"/>
      <c r="AX27" s="2"/>
      <c r="AZ27" s="18"/>
      <c r="BA27" s="24"/>
      <c r="BB27" s="23"/>
    </row>
    <row r="28" spans="2:58" ht="15.75" customHeight="1">
      <c r="B28" s="66"/>
      <c r="C28" s="66"/>
      <c r="D28" s="66"/>
      <c r="E28" s="66"/>
      <c r="F28" s="66"/>
      <c r="G28" s="66"/>
      <c r="H28" s="66"/>
      <c r="P28" s="15"/>
      <c r="Q28" s="15"/>
      <c r="R28" s="15"/>
      <c r="S28" s="15"/>
      <c r="T28" s="15"/>
      <c r="U28" s="15"/>
      <c r="V28" s="15"/>
      <c r="W28" s="15"/>
      <c r="X28" s="15"/>
      <c r="Y28" s="15"/>
      <c r="Z28" s="28"/>
      <c r="AA28" s="11"/>
      <c r="AB28" s="11"/>
      <c r="AC28" s="11"/>
      <c r="AD28" s="11"/>
      <c r="AE28" s="11"/>
      <c r="AF28" s="11"/>
      <c r="AG28" s="11"/>
      <c r="AH28" s="11"/>
      <c r="AI28" s="11"/>
      <c r="AJ28" s="11"/>
      <c r="AK28" s="14"/>
      <c r="AL28" s="15"/>
      <c r="AM28" s="15"/>
      <c r="AN28" s="15"/>
      <c r="AO28" s="15"/>
      <c r="AP28" s="15"/>
      <c r="AQ28" s="15"/>
      <c r="AR28" s="15"/>
      <c r="AS28" s="15"/>
      <c r="AT28" s="15"/>
      <c r="AU28" s="15"/>
      <c r="AV28" s="44"/>
      <c r="AW28" s="100" t="s">
        <v>80</v>
      </c>
      <c r="AX28" s="100"/>
      <c r="AY28" s="100"/>
      <c r="AZ28" s="100"/>
      <c r="BA28" s="100"/>
      <c r="BB28" s="100"/>
      <c r="BC28" s="100"/>
      <c r="BD28" s="100"/>
      <c r="BE28" s="100"/>
      <c r="BF28" s="15"/>
    </row>
    <row r="29" spans="16:54" ht="15.75">
      <c r="P29" s="15"/>
      <c r="Q29" s="15"/>
      <c r="R29" s="15"/>
      <c r="S29" s="15"/>
      <c r="T29" s="15"/>
      <c r="U29" s="15"/>
      <c r="V29" s="15"/>
      <c r="W29" s="15"/>
      <c r="X29" s="15"/>
      <c r="Y29" s="15"/>
      <c r="Z29" s="28"/>
      <c r="AA29" s="11"/>
      <c r="AB29" s="11"/>
      <c r="AC29" s="11"/>
      <c r="AD29" s="11"/>
      <c r="AE29" s="11"/>
      <c r="AF29" s="11"/>
      <c r="AG29" s="11"/>
      <c r="AH29" s="11"/>
      <c r="AI29" s="11"/>
      <c r="AJ29" s="11"/>
      <c r="AK29" s="14"/>
      <c r="AL29" s="15"/>
      <c r="AM29" s="15"/>
      <c r="AN29" s="15"/>
      <c r="AO29" s="15"/>
      <c r="AP29" s="15"/>
      <c r="AQ29" s="15"/>
      <c r="AR29" s="15"/>
      <c r="AS29" s="15"/>
      <c r="AT29" s="15"/>
      <c r="AU29" s="15"/>
      <c r="AV29" s="44"/>
      <c r="AX29" s="2"/>
      <c r="AZ29" s="18"/>
      <c r="BA29" s="25"/>
      <c r="BB29" s="22"/>
    </row>
    <row r="30" spans="16:54" ht="16.5" thickBot="1">
      <c r="P30" s="15"/>
      <c r="Q30" s="15"/>
      <c r="R30" s="15"/>
      <c r="S30" s="15"/>
      <c r="T30" s="15"/>
      <c r="U30" s="15"/>
      <c r="V30" s="15"/>
      <c r="W30" s="15"/>
      <c r="X30" s="15"/>
      <c r="Y30" s="15"/>
      <c r="Z30" s="28"/>
      <c r="AA30" s="11"/>
      <c r="AB30" s="11"/>
      <c r="AC30" s="11"/>
      <c r="AD30" s="11"/>
      <c r="AE30" s="11"/>
      <c r="AF30" s="11"/>
      <c r="AG30" s="11"/>
      <c r="AH30" s="11"/>
      <c r="AI30" s="11"/>
      <c r="AJ30" s="11"/>
      <c r="AK30" s="14"/>
      <c r="AL30" s="15"/>
      <c r="AM30" s="15"/>
      <c r="AN30" s="15"/>
      <c r="AO30" s="15"/>
      <c r="AP30" s="15"/>
      <c r="AQ30" s="15"/>
      <c r="AR30" s="15"/>
      <c r="AS30" s="15"/>
      <c r="AT30" s="15"/>
      <c r="AU30" s="15"/>
      <c r="AV30" s="44"/>
      <c r="AW30" s="4" t="s">
        <v>83</v>
      </c>
      <c r="AX30" s="2"/>
      <c r="AY30" s="2">
        <f>BB8</f>
        <v>19.27</v>
      </c>
      <c r="AZ30" s="18" t="s">
        <v>36</v>
      </c>
      <c r="BB30" s="19"/>
    </row>
    <row r="31" spans="2:54" ht="15.75">
      <c r="B31" s="90" t="s">
        <v>14</v>
      </c>
      <c r="C31" s="91"/>
      <c r="D31" s="91"/>
      <c r="E31" s="91"/>
      <c r="F31" s="91"/>
      <c r="G31" s="91"/>
      <c r="H31" s="92"/>
      <c r="P31" s="15"/>
      <c r="Q31" s="15"/>
      <c r="R31" s="15"/>
      <c r="S31" s="15"/>
      <c r="T31" s="15"/>
      <c r="U31" s="15"/>
      <c r="V31" s="15"/>
      <c r="W31" s="15"/>
      <c r="X31" s="15"/>
      <c r="Y31" s="15"/>
      <c r="Z31" s="28"/>
      <c r="AA31" s="11"/>
      <c r="AB31" s="11"/>
      <c r="AC31" s="11"/>
      <c r="AD31" s="11"/>
      <c r="AE31" s="11"/>
      <c r="AF31" s="11"/>
      <c r="AG31" s="11"/>
      <c r="AH31" s="11"/>
      <c r="AI31" s="11"/>
      <c r="AJ31" s="11"/>
      <c r="AK31" s="14"/>
      <c r="AL31" s="15"/>
      <c r="AM31" s="15"/>
      <c r="AN31" s="15"/>
      <c r="AO31" s="15"/>
      <c r="AP31" s="15"/>
      <c r="AQ31" s="15"/>
      <c r="AR31" s="15"/>
      <c r="AS31" s="15"/>
      <c r="AT31" s="15"/>
      <c r="AU31" s="15"/>
      <c r="AV31" s="44"/>
      <c r="AW31" s="24" t="s">
        <v>84</v>
      </c>
      <c r="AX31" s="2"/>
      <c r="AY31" s="18">
        <f>AY30*7920*2/100000</f>
        <v>3.052368</v>
      </c>
      <c r="AZ31" s="57" t="s">
        <v>42</v>
      </c>
      <c r="BA31" s="45"/>
      <c r="BB31" s="5"/>
    </row>
    <row r="32" spans="2:53" ht="15.75">
      <c r="B32" s="93"/>
      <c r="C32" s="94"/>
      <c r="D32" s="94"/>
      <c r="E32" s="94"/>
      <c r="F32" s="94"/>
      <c r="G32" s="94"/>
      <c r="H32" s="95"/>
      <c r="P32" s="15"/>
      <c r="Q32" s="15"/>
      <c r="R32" s="15"/>
      <c r="S32" s="15"/>
      <c r="T32" s="15"/>
      <c r="U32" s="15"/>
      <c r="V32" s="15"/>
      <c r="W32" s="15"/>
      <c r="X32" s="15"/>
      <c r="Y32" s="15"/>
      <c r="Z32" s="28"/>
      <c r="AA32" s="11"/>
      <c r="AB32" s="11"/>
      <c r="AC32" s="11"/>
      <c r="AD32" s="11"/>
      <c r="AE32" s="11"/>
      <c r="AF32" s="11"/>
      <c r="AG32" s="11"/>
      <c r="AH32" s="11"/>
      <c r="AI32" s="11"/>
      <c r="AJ32" s="11"/>
      <c r="AK32" s="14"/>
      <c r="AL32" s="15"/>
      <c r="AM32" s="15"/>
      <c r="AN32" s="15"/>
      <c r="AO32" s="15"/>
      <c r="AP32" s="15"/>
      <c r="AQ32" s="15"/>
      <c r="AR32" s="15"/>
      <c r="AS32" s="15"/>
      <c r="AT32" s="15"/>
      <c r="AU32" s="15"/>
      <c r="AV32" s="44"/>
      <c r="AW32" s="49" t="s">
        <v>85</v>
      </c>
      <c r="AX32" s="2"/>
      <c r="AY32" s="2" t="s">
        <v>86</v>
      </c>
      <c r="AZ32" s="18"/>
      <c r="BA32" s="12"/>
    </row>
    <row r="33" spans="2:54" ht="15.75">
      <c r="B33" s="93"/>
      <c r="C33" s="94"/>
      <c r="D33" s="94"/>
      <c r="E33" s="94"/>
      <c r="F33" s="94"/>
      <c r="G33" s="94"/>
      <c r="H33" s="95"/>
      <c r="P33" s="15"/>
      <c r="Q33" s="15"/>
      <c r="R33" s="15"/>
      <c r="S33" s="15"/>
      <c r="T33" s="15"/>
      <c r="U33" s="15"/>
      <c r="V33" s="15"/>
      <c r="W33" s="15"/>
      <c r="X33" s="15"/>
      <c r="Y33" s="15"/>
      <c r="Z33" s="28"/>
      <c r="AA33" s="11"/>
      <c r="AB33" s="11"/>
      <c r="AC33" s="11"/>
      <c r="AD33" s="11"/>
      <c r="AE33" s="11"/>
      <c r="AF33" s="11"/>
      <c r="AG33" s="11"/>
      <c r="AH33" s="11"/>
      <c r="AI33" s="11"/>
      <c r="AJ33" s="11"/>
      <c r="AK33" s="14"/>
      <c r="AL33" s="15"/>
      <c r="AM33" s="15"/>
      <c r="AN33" s="15"/>
      <c r="AO33" s="15"/>
      <c r="AP33" s="15"/>
      <c r="AQ33" s="15"/>
      <c r="AR33" s="15"/>
      <c r="AS33" s="15"/>
      <c r="AT33" s="15"/>
      <c r="AU33" s="15"/>
      <c r="AV33" s="44"/>
      <c r="AW33" s="22" t="s">
        <v>57</v>
      </c>
      <c r="AX33" s="2"/>
      <c r="AY33" s="2" t="s">
        <v>87</v>
      </c>
      <c r="AZ33" s="18"/>
      <c r="BA33" s="25"/>
      <c r="BB33" s="29"/>
    </row>
    <row r="34" spans="2:52" ht="16.5" thickBot="1">
      <c r="B34" s="96"/>
      <c r="C34" s="97"/>
      <c r="D34" s="97"/>
      <c r="E34" s="97"/>
      <c r="F34" s="97"/>
      <c r="G34" s="97"/>
      <c r="H34" s="98"/>
      <c r="P34" s="15"/>
      <c r="Q34" s="15"/>
      <c r="R34" s="15"/>
      <c r="S34" s="15"/>
      <c r="T34" s="15"/>
      <c r="U34" s="15"/>
      <c r="V34" s="15"/>
      <c r="W34" s="15"/>
      <c r="X34" s="15"/>
      <c r="Y34" s="15"/>
      <c r="Z34" s="28"/>
      <c r="AA34" s="11"/>
      <c r="AB34" s="11"/>
      <c r="AC34" s="11"/>
      <c r="AD34" s="11"/>
      <c r="AE34" s="11"/>
      <c r="AF34" s="11"/>
      <c r="AG34" s="11"/>
      <c r="AH34" s="11"/>
      <c r="AI34" s="11"/>
      <c r="AJ34" s="11"/>
      <c r="AK34" s="14"/>
      <c r="AL34" s="15"/>
      <c r="AM34" s="15"/>
      <c r="AN34" s="15"/>
      <c r="AO34" s="15"/>
      <c r="AP34" s="15"/>
      <c r="AQ34" s="15"/>
      <c r="AR34" s="15"/>
      <c r="AS34" s="15"/>
      <c r="AT34" s="15"/>
      <c r="AU34" s="15"/>
      <c r="AV34" s="44"/>
      <c r="AX34" s="2"/>
      <c r="AZ34" s="18"/>
    </row>
    <row r="35" spans="16:52" ht="15.75">
      <c r="P35" s="15"/>
      <c r="Q35" s="15"/>
      <c r="R35" s="15"/>
      <c r="S35" s="15"/>
      <c r="T35" s="15"/>
      <c r="U35" s="15"/>
      <c r="V35" s="15"/>
      <c r="W35" s="15"/>
      <c r="X35" s="15"/>
      <c r="Y35" s="15"/>
      <c r="Z35" s="28"/>
      <c r="AA35" s="11"/>
      <c r="AB35" s="11"/>
      <c r="AC35" s="11"/>
      <c r="AD35" s="11"/>
      <c r="AE35" s="11"/>
      <c r="AF35" s="11"/>
      <c r="AG35" s="11"/>
      <c r="AH35" s="11"/>
      <c r="AI35" s="11"/>
      <c r="AJ35" s="11"/>
      <c r="AK35" s="14"/>
      <c r="AL35" s="15"/>
      <c r="AM35" s="15"/>
      <c r="AN35" s="15"/>
      <c r="AO35" s="15"/>
      <c r="AP35" s="15"/>
      <c r="AQ35" s="15"/>
      <c r="AR35" s="15"/>
      <c r="AS35" s="15"/>
      <c r="AT35" s="15"/>
      <c r="AU35" s="15"/>
      <c r="AV35" s="70"/>
      <c r="AW35" s="70"/>
      <c r="AX35" s="2"/>
      <c r="AZ35" s="46"/>
    </row>
    <row r="36" spans="16:55" ht="15" customHeight="1">
      <c r="P36" s="15"/>
      <c r="Q36" s="15"/>
      <c r="R36" s="15"/>
      <c r="S36" s="15"/>
      <c r="T36" s="15"/>
      <c r="U36" s="15"/>
      <c r="V36" s="15"/>
      <c r="W36" s="15"/>
      <c r="X36" s="15"/>
      <c r="Y36" s="15"/>
      <c r="Z36" s="11"/>
      <c r="AA36" s="11"/>
      <c r="AB36" s="11"/>
      <c r="AC36" s="11"/>
      <c r="AD36" s="11"/>
      <c r="AE36" s="11"/>
      <c r="AF36" s="11"/>
      <c r="AG36" s="11"/>
      <c r="AH36" s="11"/>
      <c r="AI36" s="11"/>
      <c r="AJ36" s="11"/>
      <c r="AK36" s="15"/>
      <c r="AL36" s="15"/>
      <c r="AM36" s="15"/>
      <c r="AN36" s="15"/>
      <c r="AO36" s="15"/>
      <c r="AP36" s="15"/>
      <c r="AQ36" s="15"/>
      <c r="AR36" s="15"/>
      <c r="AS36" s="15"/>
      <c r="AT36" s="15"/>
      <c r="AU36" s="15"/>
      <c r="AV36" s="22"/>
      <c r="AW36" s="47"/>
      <c r="AX36" s="25"/>
      <c r="AY36" s="25"/>
      <c r="AZ36" s="25"/>
      <c r="BA36" s="23"/>
      <c r="BB36" s="24"/>
      <c r="BC36" s="25"/>
    </row>
    <row r="37" spans="2:48" ht="20.25" customHeight="1">
      <c r="B37" s="3"/>
      <c r="P37" s="15"/>
      <c r="Q37" s="15"/>
      <c r="R37" s="15"/>
      <c r="S37" s="15"/>
      <c r="T37" s="15"/>
      <c r="U37" s="15"/>
      <c r="V37" s="15"/>
      <c r="W37" s="15"/>
      <c r="X37" s="15"/>
      <c r="Y37" s="15"/>
      <c r="Z37" s="11"/>
      <c r="AA37" s="11"/>
      <c r="AB37" s="11"/>
      <c r="AC37" s="11"/>
      <c r="AD37" s="11"/>
      <c r="AE37" s="11"/>
      <c r="AF37" s="11"/>
      <c r="AG37" s="11"/>
      <c r="AH37" s="11"/>
      <c r="AI37" s="11"/>
      <c r="AJ37" s="11"/>
      <c r="AK37" s="15"/>
      <c r="AL37" s="15"/>
      <c r="AM37" s="15"/>
      <c r="AN37" s="15"/>
      <c r="AO37" s="15"/>
      <c r="AP37" s="15"/>
      <c r="AQ37" s="15"/>
      <c r="AR37" s="15"/>
      <c r="AS37" s="15"/>
      <c r="AT37" s="15"/>
      <c r="AU37" s="15"/>
      <c r="AV37" s="25"/>
    </row>
    <row r="38" spans="26:50" ht="15.75" customHeight="1">
      <c r="Z38" s="12"/>
      <c r="AA38" s="11"/>
      <c r="AB38" s="11"/>
      <c r="AC38" s="11"/>
      <c r="AD38" s="11"/>
      <c r="AE38" s="11"/>
      <c r="AF38" s="11"/>
      <c r="AG38" s="11"/>
      <c r="AH38" s="11"/>
      <c r="AI38" s="11"/>
      <c r="AJ38" s="11"/>
      <c r="AL38" s="15"/>
      <c r="AM38" s="15"/>
      <c r="AN38" s="15"/>
      <c r="AO38" s="15"/>
      <c r="AP38" s="15"/>
      <c r="AQ38" s="15"/>
      <c r="AR38" s="15"/>
      <c r="AS38" s="15"/>
      <c r="AT38" s="15"/>
      <c r="AU38" s="15"/>
      <c r="AV38" s="25"/>
      <c r="AX38" s="46"/>
    </row>
    <row r="39" spans="1:36" ht="22.5" customHeight="1">
      <c r="A39" s="69" t="s">
        <v>7</v>
      </c>
      <c r="B39" s="69"/>
      <c r="C39" s="69"/>
      <c r="D39" s="69"/>
      <c r="E39" s="69"/>
      <c r="F39" s="69"/>
      <c r="G39" s="69"/>
      <c r="H39" s="69"/>
      <c r="I39" s="69"/>
      <c r="J39" s="69"/>
      <c r="Z39" s="12"/>
      <c r="AA39" s="12"/>
      <c r="AB39" s="12"/>
      <c r="AC39" s="108"/>
      <c r="AD39" s="108"/>
      <c r="AE39" s="108"/>
      <c r="AF39" s="108"/>
      <c r="AG39" s="12"/>
      <c r="AH39" s="12"/>
      <c r="AI39" s="12"/>
      <c r="AJ39" s="12"/>
    </row>
    <row r="40" spans="1:32" ht="18.75" customHeight="1">
      <c r="A40" s="70" t="s">
        <v>8</v>
      </c>
      <c r="B40" s="70"/>
      <c r="C40" s="70"/>
      <c r="D40" s="70"/>
      <c r="E40" s="70"/>
      <c r="F40" s="70"/>
      <c r="G40" s="70"/>
      <c r="H40" s="70"/>
      <c r="I40" s="70"/>
      <c r="J40" s="70"/>
      <c r="AC40" s="108"/>
      <c r="AD40" s="108"/>
      <c r="AE40" s="108"/>
      <c r="AF40" s="108"/>
    </row>
  </sheetData>
  <mergeCells count="81">
    <mergeCell ref="A6:K8"/>
    <mergeCell ref="P5:Y11"/>
    <mergeCell ref="AX9:BA9"/>
    <mergeCell ref="AV35:AW35"/>
    <mergeCell ref="Q13:R13"/>
    <mergeCell ref="T13:U13"/>
    <mergeCell ref="AX12:BA12"/>
    <mergeCell ref="AX13:BD13"/>
    <mergeCell ref="AN12:AQ12"/>
    <mergeCell ref="AN13:AQ13"/>
    <mergeCell ref="AX21:BA21"/>
    <mergeCell ref="AW28:BE28"/>
    <mergeCell ref="AL18:AU18"/>
    <mergeCell ref="BB25:BD25"/>
    <mergeCell ref="AX17:BA17"/>
    <mergeCell ref="AX18:BA18"/>
    <mergeCell ref="AX19:BA19"/>
    <mergeCell ref="AX20:BA20"/>
    <mergeCell ref="BZ13:CI14"/>
    <mergeCell ref="CA9:CB9"/>
    <mergeCell ref="CF9:CG9"/>
    <mergeCell ref="AX10:BA10"/>
    <mergeCell ref="BR10:BU11"/>
    <mergeCell ref="CA10:CB10"/>
    <mergeCell ref="CF10:CG10"/>
    <mergeCell ref="AX11:BA11"/>
    <mergeCell ref="CA11:CB11"/>
    <mergeCell ref="CF11:CG11"/>
    <mergeCell ref="CA7:CB7"/>
    <mergeCell ref="CF7:CG7"/>
    <mergeCell ref="AX8:BA8"/>
    <mergeCell ref="BR8:BU8"/>
    <mergeCell ref="CA8:CB8"/>
    <mergeCell ref="CF8:CG8"/>
    <mergeCell ref="BZ5:CD5"/>
    <mergeCell ref="CE5:CI5"/>
    <mergeCell ref="AX6:BA6"/>
    <mergeCell ref="BR6:BU6"/>
    <mergeCell ref="CA6:CB6"/>
    <mergeCell ref="CF6:CG6"/>
    <mergeCell ref="AL1:AU1"/>
    <mergeCell ref="BP1:BY1"/>
    <mergeCell ref="AL2:AU8"/>
    <mergeCell ref="BR3:BU3"/>
    <mergeCell ref="BR4:BU4"/>
    <mergeCell ref="AX5:BA5"/>
    <mergeCell ref="BR5:BU5"/>
    <mergeCell ref="BR7:BU7"/>
    <mergeCell ref="BG3:BO3"/>
    <mergeCell ref="BG4:BO4"/>
    <mergeCell ref="AB6:AE6"/>
    <mergeCell ref="A39:J39"/>
    <mergeCell ref="A40:J40"/>
    <mergeCell ref="Q14:Q15"/>
    <mergeCell ref="R14:R15"/>
    <mergeCell ref="P27:X27"/>
    <mergeCell ref="T14:T15"/>
    <mergeCell ref="U14:U15"/>
    <mergeCell ref="V13:X14"/>
    <mergeCell ref="AC39:AF40"/>
    <mergeCell ref="AL9:AU9"/>
    <mergeCell ref="B31:H34"/>
    <mergeCell ref="P13:P15"/>
    <mergeCell ref="P26:X26"/>
    <mergeCell ref="B10:H28"/>
    <mergeCell ref="AM11:AO11"/>
    <mergeCell ref="AN14:AQ14"/>
    <mergeCell ref="AN15:AQ15"/>
    <mergeCell ref="AL19:AU22"/>
    <mergeCell ref="AX15:BA15"/>
    <mergeCell ref="AX16:BA16"/>
    <mergeCell ref="BR9:BU9"/>
    <mergeCell ref="AX7:BA7"/>
    <mergeCell ref="B2:H4"/>
    <mergeCell ref="P4:Y4"/>
    <mergeCell ref="AB4:AE4"/>
    <mergeCell ref="AB5:AE5"/>
    <mergeCell ref="P1:Y2"/>
    <mergeCell ref="Z1:AI1"/>
    <mergeCell ref="AB2:AE2"/>
    <mergeCell ref="AB3:AE3"/>
  </mergeCells>
  <printOptions/>
  <pageMargins left="0.75" right="0.75" top="1" bottom="1" header="0.5" footer="0.5"/>
  <pageSetup horizontalDpi="300" verticalDpi="300" orientation="portrait" scale="98" r:id="rId3"/>
  <headerFooter alignWithMargins="0">
    <oddHeader>&amp;R&amp;"Times New Roman,Regular"&amp;12Ver: 1.0</oddHeader>
    <oddFooter>&amp;L&amp;G&amp;C&amp;P&amp;R&amp;G</oddFooter>
  </headerFooter>
  <colBreaks count="2" manualBreakCount="2">
    <brk id="14" max="65535" man="1"/>
    <brk id="25" max="39"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ENERGY</dc:creator>
  <cp:keywords/>
  <dc:description/>
  <cp:lastModifiedBy>ENERGY</cp:lastModifiedBy>
  <cp:lastPrinted>2006-08-29T13:58:53Z</cp:lastPrinted>
  <dcterms:created xsi:type="dcterms:W3CDTF">2006-07-25T11:55:18Z</dcterms:created>
  <dcterms:modified xsi:type="dcterms:W3CDTF">2006-08-29T13:58:54Z</dcterms:modified>
  <cp:category/>
  <cp:version/>
  <cp:contentType/>
  <cp:contentStatus/>
</cp:coreProperties>
</file>